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yplan" sheetId="3" r:id="rId1"/>
    <sheet name="Activ net 2017" sheetId="2" r:id="rId2"/>
    <sheet name="Activ net 2018" sheetId="7" r:id="rId3"/>
    <sheet name="Activ net 2019" sheetId="6" r:id="rId4"/>
    <sheet name="Activ net 2020" sheetId="5" r:id="rId5"/>
    <sheet name="Activ net 2021" sheetId="4" r:id="rId6"/>
    <sheet name="Activ net 2022" sheetId="8" r:id="rId7"/>
  </sheets>
  <calcPr calcId="152511"/>
</workbook>
</file>

<file path=xl/calcChain.xml><?xml version="1.0" encoding="utf-8"?>
<calcChain xmlns="http://schemas.openxmlformats.org/spreadsheetml/2006/main">
  <c r="I28" i="3" l="1"/>
  <c r="M19" i="3" l="1"/>
  <c r="K19" i="3"/>
  <c r="I19" i="3"/>
  <c r="G19" i="3"/>
  <c r="E21" i="3"/>
  <c r="M40" i="2"/>
  <c r="C18" i="3"/>
  <c r="C17" i="3"/>
  <c r="C16" i="3"/>
  <c r="M18" i="3"/>
  <c r="M17" i="3"/>
  <c r="M16" i="3"/>
  <c r="M15" i="3"/>
  <c r="M14" i="3"/>
  <c r="M13" i="3"/>
  <c r="M12" i="3"/>
  <c r="M11" i="3"/>
  <c r="M10" i="3"/>
  <c r="M9" i="3"/>
  <c r="M8" i="3"/>
  <c r="M7" i="3"/>
  <c r="K18" i="3"/>
  <c r="K17" i="3"/>
  <c r="K16" i="3"/>
  <c r="K15" i="3"/>
  <c r="K14" i="3"/>
  <c r="K13" i="3"/>
  <c r="K12" i="3"/>
  <c r="K11" i="3"/>
  <c r="K10" i="3"/>
  <c r="K9" i="3"/>
  <c r="K8" i="3"/>
  <c r="K7" i="3"/>
  <c r="I18" i="3"/>
  <c r="I17" i="3"/>
  <c r="I16" i="3"/>
  <c r="I15" i="3"/>
  <c r="I14" i="3"/>
  <c r="I13" i="3"/>
  <c r="I12" i="3"/>
  <c r="I11" i="3"/>
  <c r="I10" i="3"/>
  <c r="I9" i="3"/>
  <c r="I8" i="3"/>
  <c r="I7" i="3"/>
  <c r="G18" i="3"/>
  <c r="G17" i="3"/>
  <c r="G16" i="3"/>
  <c r="G15" i="3"/>
  <c r="G14" i="3"/>
  <c r="G13" i="3"/>
  <c r="G12" i="3"/>
  <c r="G11" i="3"/>
  <c r="G10" i="3"/>
  <c r="G9" i="3"/>
  <c r="G8" i="3"/>
  <c r="G7" i="3"/>
  <c r="E18" i="3"/>
  <c r="E17" i="3"/>
  <c r="E16" i="3"/>
  <c r="E15" i="3"/>
  <c r="E14" i="3"/>
  <c r="E13" i="3"/>
  <c r="E12" i="3"/>
  <c r="E11" i="3"/>
  <c r="E10" i="3"/>
  <c r="E9" i="3"/>
  <c r="D19" i="3"/>
  <c r="J45" i="2"/>
  <c r="B19" i="3"/>
  <c r="B21" i="3" s="1"/>
  <c r="B25" i="3" s="1"/>
  <c r="C25" i="3" s="1"/>
  <c r="E25" i="3" s="1"/>
  <c r="G25" i="3" s="1"/>
  <c r="L44" i="8"/>
  <c r="K39" i="8"/>
  <c r="G39" i="8"/>
  <c r="G40" i="8" s="1"/>
  <c r="C39" i="8"/>
  <c r="C40" i="8" s="1"/>
  <c r="N35" i="8"/>
  <c r="N36" i="8" s="1"/>
  <c r="M35" i="8"/>
  <c r="M36" i="8" s="1"/>
  <c r="L35" i="8"/>
  <c r="L39" i="8" s="1"/>
  <c r="L40" i="8" s="1"/>
  <c r="K35" i="8"/>
  <c r="K36" i="8" s="1"/>
  <c r="J35" i="8"/>
  <c r="J36" i="8" s="1"/>
  <c r="I35" i="8"/>
  <c r="I36" i="8" s="1"/>
  <c r="H35" i="8"/>
  <c r="H39" i="8" s="1"/>
  <c r="H40" i="8" s="1"/>
  <c r="G35" i="8"/>
  <c r="G36" i="8" s="1"/>
  <c r="F35" i="8"/>
  <c r="F36" i="8" s="1"/>
  <c r="E35" i="8"/>
  <c r="E36" i="8" s="1"/>
  <c r="D35" i="8"/>
  <c r="D39" i="8" s="1"/>
  <c r="D40" i="8" s="1"/>
  <c r="C35" i="8"/>
  <c r="C36" i="8" s="1"/>
  <c r="B35" i="8"/>
  <c r="N23" i="8"/>
  <c r="N39" i="8" s="1"/>
  <c r="M23" i="8"/>
  <c r="M39" i="8" s="1"/>
  <c r="M40" i="8" s="1"/>
  <c r="L23" i="8"/>
  <c r="L24" i="8" s="1"/>
  <c r="K23" i="8"/>
  <c r="K24" i="8" s="1"/>
  <c r="J23" i="8"/>
  <c r="J39" i="8" s="1"/>
  <c r="I23" i="8"/>
  <c r="I39" i="8" s="1"/>
  <c r="H23" i="8"/>
  <c r="H24" i="8" s="1"/>
  <c r="G23" i="8"/>
  <c r="G24" i="8" s="1"/>
  <c r="F23" i="8"/>
  <c r="F39" i="8" s="1"/>
  <c r="E23" i="8"/>
  <c r="E39" i="8" s="1"/>
  <c r="E40" i="8" s="1"/>
  <c r="D23" i="8"/>
  <c r="D24" i="8" s="1"/>
  <c r="C23" i="8"/>
  <c r="C24" i="8" s="1"/>
  <c r="B23" i="8"/>
  <c r="B39" i="8" s="1"/>
  <c r="L44" i="7"/>
  <c r="N39" i="7"/>
  <c r="J47" i="7" s="1"/>
  <c r="J39" i="7"/>
  <c r="F39" i="7"/>
  <c r="B39" i="7"/>
  <c r="N35" i="7"/>
  <c r="N36" i="7" s="1"/>
  <c r="M35" i="7"/>
  <c r="M36" i="7" s="1"/>
  <c r="L35" i="7"/>
  <c r="L36" i="7" s="1"/>
  <c r="K35" i="7"/>
  <c r="K39" i="7" s="1"/>
  <c r="K40" i="7" s="1"/>
  <c r="J35" i="7"/>
  <c r="J36" i="7" s="1"/>
  <c r="I35" i="7"/>
  <c r="I36" i="7" s="1"/>
  <c r="H35" i="7"/>
  <c r="H36" i="7" s="1"/>
  <c r="G35" i="7"/>
  <c r="G36" i="7" s="1"/>
  <c r="F35" i="7"/>
  <c r="F36" i="7" s="1"/>
  <c r="E35" i="7"/>
  <c r="E36" i="7" s="1"/>
  <c r="D35" i="7"/>
  <c r="D36" i="7" s="1"/>
  <c r="C35" i="7"/>
  <c r="B35" i="7"/>
  <c r="N23" i="7"/>
  <c r="N24" i="7" s="1"/>
  <c r="M23" i="7"/>
  <c r="M24" i="7" s="1"/>
  <c r="L23" i="7"/>
  <c r="L39" i="7" s="1"/>
  <c r="L40" i="7" s="1"/>
  <c r="K23" i="7"/>
  <c r="K24" i="7" s="1"/>
  <c r="J23" i="7"/>
  <c r="J24" i="7" s="1"/>
  <c r="I23" i="7"/>
  <c r="I24" i="7" s="1"/>
  <c r="H23" i="7"/>
  <c r="H39" i="7" s="1"/>
  <c r="G23" i="7"/>
  <c r="G24" i="7" s="1"/>
  <c r="F23" i="7"/>
  <c r="F24" i="7" s="1"/>
  <c r="E23" i="7"/>
  <c r="E24" i="7" s="1"/>
  <c r="D23" i="7"/>
  <c r="D39" i="7" s="1"/>
  <c r="C23" i="7"/>
  <c r="C24" i="7" s="1"/>
  <c r="B23" i="7"/>
  <c r="L44" i="6"/>
  <c r="M39" i="6"/>
  <c r="I39" i="6"/>
  <c r="E39" i="6"/>
  <c r="N35" i="6"/>
  <c r="N39" i="6" s="1"/>
  <c r="M35" i="6"/>
  <c r="M36" i="6" s="1"/>
  <c r="L35" i="6"/>
  <c r="L36" i="6" s="1"/>
  <c r="K35" i="6"/>
  <c r="K36" i="6" s="1"/>
  <c r="J35" i="6"/>
  <c r="J36" i="6" s="1"/>
  <c r="I35" i="6"/>
  <c r="I36" i="6" s="1"/>
  <c r="H35" i="6"/>
  <c r="H36" i="6" s="1"/>
  <c r="G35" i="6"/>
  <c r="G36" i="6" s="1"/>
  <c r="F35" i="6"/>
  <c r="F39" i="6" s="1"/>
  <c r="F40" i="6" s="1"/>
  <c r="E35" i="6"/>
  <c r="E36" i="6" s="1"/>
  <c r="D35" i="6"/>
  <c r="D36" i="6" s="1"/>
  <c r="C35" i="6"/>
  <c r="C36" i="6" s="1"/>
  <c r="B35" i="6"/>
  <c r="B39" i="6" s="1"/>
  <c r="N23" i="6"/>
  <c r="N24" i="6" s="1"/>
  <c r="M23" i="6"/>
  <c r="M24" i="6" s="1"/>
  <c r="L23" i="6"/>
  <c r="L39" i="6" s="1"/>
  <c r="L40" i="6" s="1"/>
  <c r="K23" i="6"/>
  <c r="K39" i="6" s="1"/>
  <c r="J23" i="6"/>
  <c r="J24" i="6" s="1"/>
  <c r="I23" i="6"/>
  <c r="I24" i="6" s="1"/>
  <c r="H23" i="6"/>
  <c r="H39" i="6" s="1"/>
  <c r="G23" i="6"/>
  <c r="G24" i="6" s="1"/>
  <c r="F23" i="6"/>
  <c r="F24" i="6" s="1"/>
  <c r="E23" i="6"/>
  <c r="E24" i="6" s="1"/>
  <c r="D23" i="6"/>
  <c r="D39" i="6" s="1"/>
  <c r="D40" i="6" s="1"/>
  <c r="C23" i="6"/>
  <c r="C39" i="6" s="1"/>
  <c r="C40" i="6" s="1"/>
  <c r="B23" i="6"/>
  <c r="L44" i="5"/>
  <c r="M39" i="5"/>
  <c r="I39" i="5"/>
  <c r="E39" i="5"/>
  <c r="N35" i="5"/>
  <c r="N36" i="5" s="1"/>
  <c r="M35" i="5"/>
  <c r="M36" i="5" s="1"/>
  <c r="L35" i="5"/>
  <c r="L36" i="5" s="1"/>
  <c r="K35" i="5"/>
  <c r="K36" i="5" s="1"/>
  <c r="J35" i="5"/>
  <c r="J36" i="5" s="1"/>
  <c r="I35" i="5"/>
  <c r="I36" i="5" s="1"/>
  <c r="H35" i="5"/>
  <c r="H36" i="5" s="1"/>
  <c r="G35" i="5"/>
  <c r="G36" i="5" s="1"/>
  <c r="F35" i="5"/>
  <c r="F36" i="5" s="1"/>
  <c r="E35" i="5"/>
  <c r="E36" i="5" s="1"/>
  <c r="D35" i="5"/>
  <c r="D36" i="5" s="1"/>
  <c r="C35" i="5"/>
  <c r="C36" i="5" s="1"/>
  <c r="B35" i="5"/>
  <c r="N23" i="5"/>
  <c r="N24" i="5" s="1"/>
  <c r="M23" i="5"/>
  <c r="M24" i="5" s="1"/>
  <c r="L23" i="5"/>
  <c r="L39" i="5" s="1"/>
  <c r="L40" i="5" s="1"/>
  <c r="K23" i="5"/>
  <c r="K39" i="5" s="1"/>
  <c r="J23" i="5"/>
  <c r="J24" i="5" s="1"/>
  <c r="I23" i="5"/>
  <c r="I24" i="5" s="1"/>
  <c r="H23" i="5"/>
  <c r="H39" i="5" s="1"/>
  <c r="H40" i="5" s="1"/>
  <c r="G23" i="5"/>
  <c r="G39" i="5" s="1"/>
  <c r="F23" i="5"/>
  <c r="F24" i="5" s="1"/>
  <c r="E23" i="5"/>
  <c r="E24" i="5" s="1"/>
  <c r="D23" i="5"/>
  <c r="D39" i="5" s="1"/>
  <c r="C23" i="5"/>
  <c r="C24" i="5" s="1"/>
  <c r="B23" i="5"/>
  <c r="B39" i="5" s="1"/>
  <c r="L44" i="4"/>
  <c r="L39" i="4"/>
  <c r="H39" i="4"/>
  <c r="D39" i="4"/>
  <c r="N35" i="4"/>
  <c r="N36" i="4" s="1"/>
  <c r="M35" i="4"/>
  <c r="M39" i="4" s="1"/>
  <c r="M40" i="4" s="1"/>
  <c r="L35" i="4"/>
  <c r="L36" i="4" s="1"/>
  <c r="K35" i="4"/>
  <c r="K36" i="4" s="1"/>
  <c r="J35" i="4"/>
  <c r="J36" i="4" s="1"/>
  <c r="I35" i="4"/>
  <c r="I39" i="4" s="1"/>
  <c r="H35" i="4"/>
  <c r="H36" i="4" s="1"/>
  <c r="G35" i="4"/>
  <c r="G36" i="4" s="1"/>
  <c r="F35" i="4"/>
  <c r="F36" i="4" s="1"/>
  <c r="E35" i="4"/>
  <c r="E39" i="4" s="1"/>
  <c r="E40" i="4" s="1"/>
  <c r="D35" i="4"/>
  <c r="D36" i="4" s="1"/>
  <c r="C35" i="4"/>
  <c r="C36" i="4" s="1"/>
  <c r="B35" i="4"/>
  <c r="N23" i="4"/>
  <c r="N39" i="4" s="1"/>
  <c r="M23" i="4"/>
  <c r="M24" i="4" s="1"/>
  <c r="L23" i="4"/>
  <c r="L24" i="4" s="1"/>
  <c r="K23" i="4"/>
  <c r="K39" i="4" s="1"/>
  <c r="K40" i="4" s="1"/>
  <c r="J23" i="4"/>
  <c r="J39" i="4" s="1"/>
  <c r="J40" i="4" s="1"/>
  <c r="I23" i="4"/>
  <c r="I24" i="4" s="1"/>
  <c r="H23" i="4"/>
  <c r="H24" i="4" s="1"/>
  <c r="G23" i="4"/>
  <c r="G39" i="4" s="1"/>
  <c r="G40" i="4" s="1"/>
  <c r="F23" i="4"/>
  <c r="F39" i="4" s="1"/>
  <c r="F40" i="4" s="1"/>
  <c r="E23" i="4"/>
  <c r="E24" i="4" s="1"/>
  <c r="D23" i="4"/>
  <c r="D24" i="4" s="1"/>
  <c r="C23" i="4"/>
  <c r="C39" i="4" s="1"/>
  <c r="C40" i="4" s="1"/>
  <c r="B23" i="4"/>
  <c r="B39" i="4" s="1"/>
  <c r="L19" i="3"/>
  <c r="H19" i="3"/>
  <c r="F19" i="3"/>
  <c r="J19" i="3"/>
  <c r="D21" i="3" l="1"/>
  <c r="D25" i="3"/>
  <c r="F25" i="3" s="1"/>
  <c r="C39" i="7"/>
  <c r="C40" i="7" s="1"/>
  <c r="E7" i="3" s="1"/>
  <c r="I40" i="8"/>
  <c r="J45" i="8"/>
  <c r="F40" i="8"/>
  <c r="J40" i="8"/>
  <c r="N40" i="8"/>
  <c r="J47" i="8"/>
  <c r="K40" i="8"/>
  <c r="E24" i="8"/>
  <c r="I24" i="8"/>
  <c r="M24" i="8"/>
  <c r="D36" i="8"/>
  <c r="H36" i="8"/>
  <c r="L36" i="8"/>
  <c r="F24" i="8"/>
  <c r="J24" i="8"/>
  <c r="N24" i="8"/>
  <c r="L47" i="7"/>
  <c r="J48" i="7"/>
  <c r="K49" i="7" s="1"/>
  <c r="K50" i="7" s="1"/>
  <c r="D24" i="7"/>
  <c r="C36" i="7"/>
  <c r="E39" i="7"/>
  <c r="E40" i="7" s="1"/>
  <c r="I39" i="7"/>
  <c r="J40" i="7" s="1"/>
  <c r="M39" i="7"/>
  <c r="M40" i="7" s="1"/>
  <c r="H24" i="7"/>
  <c r="L24" i="7"/>
  <c r="K36" i="7"/>
  <c r="N40" i="7"/>
  <c r="G39" i="7"/>
  <c r="G40" i="7" s="1"/>
  <c r="J45" i="6"/>
  <c r="E40" i="6"/>
  <c r="M40" i="6"/>
  <c r="J47" i="6"/>
  <c r="N40" i="6"/>
  <c r="C24" i="6"/>
  <c r="K24" i="6"/>
  <c r="F36" i="6"/>
  <c r="N36" i="6"/>
  <c r="I40" i="6"/>
  <c r="D24" i="6"/>
  <c r="H24" i="6"/>
  <c r="L24" i="6"/>
  <c r="J39" i="6"/>
  <c r="J40" i="6" s="1"/>
  <c r="G39" i="6"/>
  <c r="G40" i="6" s="1"/>
  <c r="J45" i="5"/>
  <c r="E40" i="5"/>
  <c r="M40" i="5"/>
  <c r="G24" i="5"/>
  <c r="K24" i="5"/>
  <c r="I40" i="5"/>
  <c r="D24" i="5"/>
  <c r="H24" i="5"/>
  <c r="L24" i="5"/>
  <c r="F39" i="5"/>
  <c r="F40" i="5" s="1"/>
  <c r="J39" i="5"/>
  <c r="J40" i="5" s="1"/>
  <c r="N39" i="5"/>
  <c r="C39" i="5"/>
  <c r="C40" i="5" s="1"/>
  <c r="D40" i="4"/>
  <c r="H40" i="4"/>
  <c r="N40" i="4"/>
  <c r="J47" i="4"/>
  <c r="I40" i="4"/>
  <c r="J45" i="4"/>
  <c r="L40" i="4"/>
  <c r="F24" i="4"/>
  <c r="J24" i="4"/>
  <c r="N24" i="4"/>
  <c r="E36" i="4"/>
  <c r="I36" i="4"/>
  <c r="M36" i="4"/>
  <c r="C24" i="4"/>
  <c r="G24" i="4"/>
  <c r="K24" i="4"/>
  <c r="L44" i="2"/>
  <c r="N35" i="2"/>
  <c r="M35" i="2"/>
  <c r="L35" i="2"/>
  <c r="K35" i="2"/>
  <c r="G35" i="2"/>
  <c r="F35" i="2"/>
  <c r="E35" i="2"/>
  <c r="D35" i="2"/>
  <c r="C35" i="2"/>
  <c r="B35" i="2"/>
  <c r="I35" i="2"/>
  <c r="H35" i="2"/>
  <c r="J35" i="2"/>
  <c r="M23" i="2"/>
  <c r="M39" i="2" s="1"/>
  <c r="N23" i="2"/>
  <c r="L23" i="2"/>
  <c r="K23" i="2"/>
  <c r="D23" i="2"/>
  <c r="C23" i="2"/>
  <c r="B23" i="2"/>
  <c r="F21" i="3" l="1"/>
  <c r="H21" i="3" s="1"/>
  <c r="H25" i="3"/>
  <c r="D40" i="7"/>
  <c r="E8" i="3" s="1"/>
  <c r="E19" i="3" s="1"/>
  <c r="J48" i="8"/>
  <c r="K49" i="8" s="1"/>
  <c r="K50" i="8" s="1"/>
  <c r="L47" i="8"/>
  <c r="J46" i="8"/>
  <c r="L46" i="8" s="1"/>
  <c r="L45" i="8"/>
  <c r="J45" i="7"/>
  <c r="I40" i="7"/>
  <c r="H40" i="7"/>
  <c r="F40" i="7"/>
  <c r="J48" i="6"/>
  <c r="K49" i="6" s="1"/>
  <c r="K50" i="6" s="1"/>
  <c r="L47" i="6"/>
  <c r="H40" i="6"/>
  <c r="K40" i="6"/>
  <c r="L45" i="6"/>
  <c r="J46" i="6"/>
  <c r="L46" i="6" s="1"/>
  <c r="J47" i="5"/>
  <c r="N40" i="5"/>
  <c r="K40" i="5"/>
  <c r="L45" i="5"/>
  <c r="J46" i="5"/>
  <c r="L46" i="5" s="1"/>
  <c r="G40" i="5"/>
  <c r="D40" i="5"/>
  <c r="J48" i="4"/>
  <c r="K49" i="4" s="1"/>
  <c r="K50" i="4" s="1"/>
  <c r="L47" i="4"/>
  <c r="J46" i="4"/>
  <c r="L46" i="4" s="1"/>
  <c r="L45" i="4"/>
  <c r="F36" i="2"/>
  <c r="M36" i="2"/>
  <c r="J36" i="2"/>
  <c r="N36" i="2"/>
  <c r="L36" i="2"/>
  <c r="B39" i="2"/>
  <c r="C36" i="2"/>
  <c r="G36" i="2"/>
  <c r="H36" i="2"/>
  <c r="D36" i="2"/>
  <c r="E36" i="2"/>
  <c r="L24" i="2"/>
  <c r="L39" i="2"/>
  <c r="C19" i="3" s="1"/>
  <c r="C21" i="3" s="1"/>
  <c r="C22" i="3" s="1"/>
  <c r="K36" i="2"/>
  <c r="C24" i="2"/>
  <c r="C39" i="2"/>
  <c r="D24" i="2"/>
  <c r="D39" i="2"/>
  <c r="N39" i="2"/>
  <c r="J47" i="2" s="1"/>
  <c r="J48" i="2" s="1"/>
  <c r="N24" i="2"/>
  <c r="I36" i="2"/>
  <c r="E23" i="2"/>
  <c r="K39" i="2"/>
  <c r="M24" i="2"/>
  <c r="J21" i="3" l="1"/>
  <c r="J25" i="3"/>
  <c r="G21" i="3"/>
  <c r="I25" i="3" s="1"/>
  <c r="E22" i="3"/>
  <c r="J46" i="7"/>
  <c r="L46" i="7" s="1"/>
  <c r="L45" i="7"/>
  <c r="J48" i="5"/>
  <c r="K49" i="5" s="1"/>
  <c r="K50" i="5" s="1"/>
  <c r="L47" i="5"/>
  <c r="C40" i="2"/>
  <c r="D40" i="2"/>
  <c r="E39" i="2"/>
  <c r="E40" i="2" s="1"/>
  <c r="E24" i="2"/>
  <c r="L40" i="2"/>
  <c r="F23" i="2"/>
  <c r="N40" i="2"/>
  <c r="L25" i="3" l="1"/>
  <c r="L21" i="3"/>
  <c r="O21" i="3" s="1"/>
  <c r="O22" i="3" s="1"/>
  <c r="G22" i="3"/>
  <c r="I21" i="3"/>
  <c r="K25" i="3" s="1"/>
  <c r="K49" i="2"/>
  <c r="K50" i="2" s="1"/>
  <c r="L47" i="2"/>
  <c r="F39" i="2"/>
  <c r="F40" i="2" s="1"/>
  <c r="F24" i="2"/>
  <c r="G23" i="2"/>
  <c r="K21" i="3" l="1"/>
  <c r="M25" i="3" s="1"/>
  <c r="I22" i="3"/>
  <c r="H23" i="2"/>
  <c r="G24" i="2"/>
  <c r="G39" i="2"/>
  <c r="G40" i="2" s="1"/>
  <c r="M21" i="3" l="1"/>
  <c r="K22" i="3"/>
  <c r="H24" i="2"/>
  <c r="H39" i="2"/>
  <c r="H40" i="2" s="1"/>
  <c r="J23" i="2"/>
  <c r="I23" i="2"/>
  <c r="M22" i="3" l="1"/>
  <c r="I39" i="2"/>
  <c r="I24" i="2"/>
  <c r="J39" i="2"/>
  <c r="J24" i="2"/>
  <c r="K24" i="2"/>
  <c r="J40" i="2" l="1"/>
  <c r="K40" i="2"/>
  <c r="I40" i="2"/>
  <c r="J46" i="2" l="1"/>
  <c r="L46" i="2" s="1"/>
  <c r="L45" i="2"/>
</calcChain>
</file>

<file path=xl/sharedStrings.xml><?xml version="1.0" encoding="utf-8"?>
<sst xmlns="http://schemas.openxmlformats.org/spreadsheetml/2006/main" count="264" uniqueCount="62">
  <si>
    <t>Active</t>
  </si>
  <si>
    <t>Pensie privata</t>
  </si>
  <si>
    <t>Fond mutual obligatiuni</t>
  </si>
  <si>
    <t>Actiuni</t>
  </si>
  <si>
    <t>Fond rezerva</t>
  </si>
  <si>
    <t>Cash</t>
  </si>
  <si>
    <t>Creante</t>
  </si>
  <si>
    <t>…..</t>
  </si>
  <si>
    <t>Apartament 2 camere</t>
  </si>
  <si>
    <t>Total active</t>
  </si>
  <si>
    <t>Evolutie lunara</t>
  </si>
  <si>
    <t>Pasive</t>
  </si>
  <si>
    <t>Credit apartament 2 camere</t>
  </si>
  <si>
    <t>Datorii investitii</t>
  </si>
  <si>
    <t>Datorii terti</t>
  </si>
  <si>
    <t>Total datorii</t>
  </si>
  <si>
    <t>ACTIVE NETE</t>
  </si>
  <si>
    <t>ACTUAL</t>
  </si>
  <si>
    <t>gap</t>
  </si>
  <si>
    <t>Fond mutual actiuni</t>
  </si>
  <si>
    <t>Depozit1</t>
  </si>
  <si>
    <t>Cont economii</t>
  </si>
  <si>
    <t>Depozit2</t>
  </si>
  <si>
    <t>Teren</t>
  </si>
  <si>
    <t>Apartament 3 camere</t>
  </si>
  <si>
    <t>Cont curent</t>
  </si>
  <si>
    <t>Valoare site</t>
  </si>
  <si>
    <t>Datorii card credit 1</t>
  </si>
  <si>
    <t>Datorie credit consum</t>
  </si>
  <si>
    <t>Datorii card credit 2</t>
  </si>
  <si>
    <t>TINTA ACTIV NET</t>
  </si>
  <si>
    <t>DIFERENTA</t>
  </si>
  <si>
    <t>ESTIMARE SFARSIT DE AN</t>
  </si>
  <si>
    <t>DE ACUMULAT</t>
  </si>
  <si>
    <t>Target</t>
  </si>
  <si>
    <t>Actual</t>
  </si>
  <si>
    <t>Savings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</si>
  <si>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</si>
  <si>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</si>
  <si>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</si>
  <si>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</si>
  <si>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</si>
  <si>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</si>
  <si>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</si>
  <si>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</si>
  <si>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</si>
  <si>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</si>
  <si>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</si>
  <si>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</si>
  <si>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P2P</t>
  </si>
  <si>
    <t>Valoare business</t>
  </si>
  <si>
    <t>Cumulativ</t>
  </si>
  <si>
    <t>Succces %</t>
  </si>
  <si>
    <t>Start year - 2017</t>
  </si>
  <si>
    <t>Return of investment</t>
  </si>
  <si>
    <t>Accumulation Target</t>
  </si>
  <si>
    <t xml:space="preserve">Generates </t>
  </si>
  <si>
    <t>passive income per year</t>
  </si>
  <si>
    <t>To generate a montly passive income of</t>
  </si>
  <si>
    <t>you need a net asset of</t>
  </si>
  <si>
    <t>passive income per month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</si>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</sst>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/>
    <xf numFmtId="15" fontId="3" fillId="0" borderId="0" xfId="1" applyNumberFormat="1" applyFont="1" applyFill="1"/>
    <xf numFmtId="15" fontId="0" fillId="0" borderId="0" xfId="2" applyNumberFormat="1" applyFont="1"/>
    <xf numFmtId="15" fontId="2" fillId="0" borderId="0" xfId="1" applyNumberFormat="1"/>
    <xf numFmtId="15" fontId="2" fillId="0" borderId="0" xfId="1" applyNumberFormat="1" applyFill="1"/>
    <xf numFmtId="15" fontId="3" fillId="2" borderId="0" xfId="1" applyNumberFormat="1" applyFont="1" applyFill="1"/>
    <xf numFmtId="0" fontId="4" fillId="0" borderId="0" xfId="1" applyFont="1"/>
    <xf numFmtId="0" fontId="2" fillId="0" borderId="0" xfId="1" applyFill="1"/>
    <xf numFmtId="0" fontId="3" fillId="0" borderId="0" xfId="1" applyFont="1" applyFill="1"/>
    <xf numFmtId="0" fontId="3" fillId="2" borderId="0" xfId="1" applyFont="1" applyFill="1"/>
    <xf numFmtId="164" fontId="0" fillId="0" borderId="0" xfId="2" applyNumberFormat="1" applyFont="1" applyFill="1"/>
    <xf numFmtId="164" fontId="0" fillId="3" borderId="0" xfId="2" applyNumberFormat="1" applyFont="1" applyFill="1"/>
    <xf numFmtId="164" fontId="2" fillId="0" borderId="0" xfId="1" applyNumberFormat="1"/>
    <xf numFmtId="164" fontId="0" fillId="0" borderId="0" xfId="2" applyNumberFormat="1" applyFont="1"/>
    <xf numFmtId="164" fontId="3" fillId="0" borderId="0" xfId="2" applyNumberFormat="1" applyFont="1" applyFill="1"/>
    <xf numFmtId="164" fontId="2" fillId="0" borderId="0" xfId="1" applyNumberFormat="1" applyFill="1"/>
    <xf numFmtId="1" fontId="2" fillId="0" borderId="0" xfId="1" applyNumberFormat="1"/>
    <xf numFmtId="164" fontId="3" fillId="0" borderId="0" xfId="1" applyNumberFormat="1" applyFont="1" applyFill="1"/>
    <xf numFmtId="164" fontId="3" fillId="2" borderId="0" xfId="1" applyNumberFormat="1" applyFont="1" applyFill="1"/>
    <xf numFmtId="0" fontId="4" fillId="0" borderId="1" xfId="1" applyFont="1" applyBorder="1"/>
    <xf numFmtId="164" fontId="5" fillId="0" borderId="2" xfId="2" applyNumberFormat="1" applyFont="1" applyFill="1" applyBorder="1"/>
    <xf numFmtId="164" fontId="4" fillId="0" borderId="2" xfId="2" applyNumberFormat="1" applyFont="1" applyBorder="1"/>
    <xf numFmtId="164" fontId="5" fillId="2" borderId="2" xfId="2" applyNumberFormat="1" applyFont="1" applyFill="1" applyBorder="1"/>
    <xf numFmtId="164" fontId="5" fillId="0" borderId="0" xfId="2" applyNumberFormat="1" applyFont="1" applyFill="1" applyBorder="1"/>
    <xf numFmtId="0" fontId="6" fillId="0" borderId="0" xfId="1" applyFont="1"/>
    <xf numFmtId="164" fontId="3" fillId="0" borderId="0" xfId="2" applyNumberFormat="1" applyFont="1" applyFill="1" applyBorder="1"/>
    <xf numFmtId="164" fontId="2" fillId="0" borderId="0" xfId="2" applyNumberFormat="1" applyFont="1" applyBorder="1"/>
    <xf numFmtId="164" fontId="2" fillId="0" borderId="0" xfId="2" applyNumberFormat="1" applyFont="1" applyFill="1" applyBorder="1"/>
    <xf numFmtId="164" fontId="3" fillId="2" borderId="0" xfId="2" applyNumberFormat="1" applyFont="1" applyFill="1" applyBorder="1"/>
    <xf numFmtId="164" fontId="5" fillId="0" borderId="3" xfId="2" applyNumberFormat="1" applyFont="1" applyFill="1" applyBorder="1"/>
    <xf numFmtId="164" fontId="4" fillId="0" borderId="3" xfId="2" applyNumberFormat="1" applyFont="1" applyBorder="1"/>
    <xf numFmtId="164" fontId="4" fillId="0" borderId="3" xfId="2" applyNumberFormat="1" applyFont="1" applyFill="1" applyBorder="1"/>
    <xf numFmtId="164" fontId="5" fillId="2" borderId="3" xfId="2" applyNumberFormat="1" applyFont="1" applyFill="1" applyBorder="1"/>
    <xf numFmtId="164" fontId="5" fillId="0" borderId="0" xfId="1" applyNumberFormat="1" applyFont="1" applyFill="1"/>
    <xf numFmtId="164" fontId="4" fillId="0" borderId="0" xfId="1" applyNumberFormat="1" applyFont="1"/>
    <xf numFmtId="164" fontId="4" fillId="0" borderId="0" xfId="1" applyNumberFormat="1" applyFont="1" applyFill="1"/>
    <xf numFmtId="164" fontId="5" fillId="2" borderId="0" xfId="1" applyNumberFormat="1" applyFont="1" applyFill="1"/>
    <xf numFmtId="0" fontId="7" fillId="0" borderId="0" xfId="1" applyFont="1" applyFill="1"/>
    <xf numFmtId="10" fontId="2" fillId="0" borderId="0" xfId="1" applyNumberFormat="1" applyFill="1"/>
    <xf numFmtId="43" fontId="2" fillId="0" borderId="0" xfId="1" applyNumberFormat="1" applyFill="1"/>
    <xf numFmtId="164" fontId="1" fillId="0" borderId="0" xfId="2" applyNumberFormat="1" applyFont="1" applyFill="1"/>
    <xf numFmtId="10" fontId="3" fillId="2" borderId="0" xfId="1" applyNumberFormat="1" applyFont="1" applyFill="1"/>
    <xf numFmtId="0" fontId="1" fillId="0" borderId="0" xfId="1" applyFont="1"/>
    <xf numFmtId="9" fontId="2" fillId="0" borderId="0" xfId="1" applyNumberFormat="1"/>
    <xf numFmtId="164" fontId="1" fillId="0" borderId="0" xfId="1" applyNumberFormat="1" applyFont="1"/>
    <xf numFmtId="164" fontId="1" fillId="0" borderId="0" xfId="2" applyNumberFormat="1" applyFont="1"/>
    <xf numFmtId="164" fontId="10" fillId="0" borderId="0" xfId="2" applyNumberFormat="1" applyFont="1"/>
    <xf numFmtId="0" fontId="11" fillId="0" borderId="0" xfId="1" applyFont="1"/>
    <xf numFmtId="9" fontId="0" fillId="0" borderId="0" xfId="4" applyFont="1"/>
    <xf numFmtId="164" fontId="2" fillId="0" borderId="0" xfId="3" applyNumberFormat="1" applyFont="1"/>
    <xf numFmtId="9" fontId="2" fillId="5" borderId="0" xfId="1" applyNumberFormat="1" applyFill="1"/>
    <xf numFmtId="164" fontId="1" fillId="0" borderId="0" xfId="3" applyNumberFormat="1" applyFont="1"/>
    <xf numFmtId="43" fontId="2" fillId="0" borderId="0" xfId="1" applyNumberFormat="1"/>
    <xf numFmtId="164" fontId="1" fillId="5" borderId="0" xfId="3" applyNumberFormat="1" applyFont="1" applyFill="1"/>
    <xf numFmtId="164" fontId="2" fillId="0" borderId="0" xfId="3" applyNumberFormat="1" applyFont="1" applyFill="1"/>
    <xf numFmtId="0" fontId="2" fillId="0" borderId="4" xfId="1" applyBorder="1" applyAlignment="1">
      <alignment horizontal="center"/>
    </xf>
    <xf numFmtId="164" fontId="8" fillId="0" borderId="0" xfId="2" applyNumberFormat="1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P30"/>
  <sheetViews>
    <sheetView tabSelected="1" topLeftCell="A7" workbookViewId="0">
      <selection activeCell="N15" sqref="N15"/>
    </sheetView>
  </sheetViews>
  <sheetFormatPr defaultRowHeight="15" x14ac:dyDescent="0.25"/>
  <cols>
    <col min="1" max="1" width="24.5703125" style="1" customWidth="1"/>
    <col min="2" max="2" width="10.42578125" style="1" customWidth="1"/>
    <col min="3" max="3" width="10.5703125" style="1" customWidth="1"/>
    <col min="4" max="4" width="10.42578125" style="1" customWidth="1"/>
    <col min="5" max="7" width="10.5703125" style="1" customWidth="1"/>
    <col min="8" max="8" width="13.28515625" style="1" bestFit="1" customWidth="1"/>
    <col min="9" max="9" width="11.5703125" style="1" bestFit="1" customWidth="1"/>
    <col min="10" max="10" width="10.5703125" style="1" bestFit="1" customWidth="1"/>
    <col min="11" max="11" width="10.5703125" style="1" customWidth="1"/>
    <col min="12" max="12" width="10.5703125" style="1" bestFit="1" customWidth="1"/>
    <col min="13" max="13" width="9.5703125" style="1" bestFit="1" customWidth="1"/>
    <col min="14" max="14" width="10.7109375" style="1" bestFit="1" customWidth="1"/>
    <col min="15" max="16" width="10.5703125" style="1" bestFit="1" customWidth="1"/>
    <col min="17" max="16384" width="9.140625" style="1"/>
  </cols>
  <sheetData>
    <row r="2" spans="1:15" x14ac:dyDescent="0.25">
      <c r="A2" s="43" t="s">
        <v>55</v>
      </c>
      <c r="B2" s="43" t="s">
        <v>61</v>
      </c>
      <c r="D2" s="43"/>
    </row>
    <row r="3" spans="1:15" x14ac:dyDescent="0.25">
      <c r="M3" s="44"/>
    </row>
    <row r="4" spans="1:15" x14ac:dyDescent="0.25">
      <c r="B4" s="56" t="s">
        <v>53</v>
      </c>
      <c r="C4" s="56"/>
      <c r="D4" s="56">
        <v>2018</v>
      </c>
      <c r="E4" s="56"/>
      <c r="F4" s="56">
        <v>2019</v>
      </c>
      <c r="G4" s="56"/>
      <c r="H4" s="56">
        <v>2020</v>
      </c>
      <c r="I4" s="56"/>
      <c r="J4" s="56">
        <v>2021</v>
      </c>
      <c r="K4" s="56"/>
      <c r="L4" s="56">
        <v>2022</v>
      </c>
      <c r="M4" s="56"/>
      <c r="O4" s="45"/>
    </row>
    <row r="5" spans="1:15" x14ac:dyDescent="0.25">
      <c r="B5" s="1" t="s">
        <v>34</v>
      </c>
      <c r="C5" s="1" t="s">
        <v>35</v>
      </c>
      <c r="D5" s="1" t="s">
        <v>34</v>
      </c>
      <c r="E5" s="1" t="s">
        <v>35</v>
      </c>
      <c r="F5" s="1" t="s">
        <v>34</v>
      </c>
      <c r="G5" s="1" t="s">
        <v>35</v>
      </c>
      <c r="H5" s="1" t="s">
        <v>34</v>
      </c>
      <c r="I5" s="1" t="s">
        <v>35</v>
      </c>
      <c r="J5" s="1" t="s">
        <v>34</v>
      </c>
      <c r="K5" s="1" t="s">
        <v>35</v>
      </c>
      <c r="L5" s="1" t="s">
        <v>34</v>
      </c>
      <c r="M5" s="1" t="s">
        <v>35</v>
      </c>
      <c r="O5" s="46"/>
    </row>
    <row r="6" spans="1:15" x14ac:dyDescent="0.25">
      <c r="A6" s="43" t="s">
        <v>36</v>
      </c>
      <c r="B6" s="43"/>
      <c r="D6" s="43"/>
    </row>
    <row r="7" spans="1:15" x14ac:dyDescent="0.25">
      <c r="A7" s="1" t="s">
        <v>37</v>
      </c>
      <c r="C7" s="47"/>
      <c r="D7" s="50">
        <v>2500</v>
      </c>
      <c r="E7" s="47">
        <f>'Activ net 2018'!C40</f>
        <v>0</v>
      </c>
      <c r="F7" s="14">
        <v>3000</v>
      </c>
      <c r="G7" s="47">
        <f>'Activ net 2019'!E40</f>
        <v>0</v>
      </c>
      <c r="H7" s="14">
        <v>3500</v>
      </c>
      <c r="I7" s="47">
        <f>'Activ net 2020'!G40</f>
        <v>0</v>
      </c>
      <c r="J7" s="14">
        <v>4000</v>
      </c>
      <c r="K7" s="47">
        <f>'Activ net 2021'!I40</f>
        <v>0</v>
      </c>
      <c r="L7" s="14">
        <v>4500</v>
      </c>
      <c r="M7" s="47">
        <f>'Activ net 2022'!K40</f>
        <v>0</v>
      </c>
    </row>
    <row r="8" spans="1:15" x14ac:dyDescent="0.25">
      <c r="A8" s="1" t="s">
        <v>38</v>
      </c>
      <c r="C8" s="47"/>
      <c r="D8" s="50">
        <v>2500</v>
      </c>
      <c r="E8" s="47">
        <f>'Activ net 2018'!D40</f>
        <v>0</v>
      </c>
      <c r="F8" s="14">
        <v>3000</v>
      </c>
      <c r="G8" s="47">
        <f>'Activ net 2019'!F40</f>
        <v>0</v>
      </c>
      <c r="H8" s="14">
        <v>3500</v>
      </c>
      <c r="I8" s="47">
        <f>'Activ net 2020'!H40</f>
        <v>0</v>
      </c>
      <c r="J8" s="14">
        <v>4000</v>
      </c>
      <c r="K8" s="47">
        <f>'Activ net 2021'!J40</f>
        <v>0</v>
      </c>
      <c r="L8" s="14">
        <v>4500</v>
      </c>
      <c r="M8" s="47">
        <f>'Activ net 2022'!L40</f>
        <v>0</v>
      </c>
    </row>
    <row r="9" spans="1:15" x14ac:dyDescent="0.25">
      <c r="A9" s="1" t="s">
        <v>39</v>
      </c>
      <c r="C9" s="47"/>
      <c r="D9" s="50">
        <v>2500</v>
      </c>
      <c r="E9" s="47">
        <f>'Activ net 2018'!E40</f>
        <v>0</v>
      </c>
      <c r="F9" s="14">
        <v>3000</v>
      </c>
      <c r="G9" s="47">
        <f>'Activ net 2019'!G40</f>
        <v>0</v>
      </c>
      <c r="H9" s="14">
        <v>3500</v>
      </c>
      <c r="I9" s="47">
        <f>'Activ net 2020'!I40</f>
        <v>0</v>
      </c>
      <c r="J9" s="14">
        <v>4000</v>
      </c>
      <c r="K9" s="47">
        <f>'Activ net 2021'!K40</f>
        <v>0</v>
      </c>
      <c r="L9" s="14">
        <v>4500</v>
      </c>
      <c r="M9" s="47">
        <f>'Activ net 2022'!M40</f>
        <v>0</v>
      </c>
    </row>
    <row r="10" spans="1:15" x14ac:dyDescent="0.25">
      <c r="A10" s="1" t="s">
        <v>40</v>
      </c>
      <c r="C10" s="47"/>
      <c r="D10" s="50">
        <v>2500</v>
      </c>
      <c r="E10" s="47">
        <f>'Activ net 2018'!F40</f>
        <v>0</v>
      </c>
      <c r="F10" s="14">
        <v>3000</v>
      </c>
      <c r="G10" s="47">
        <f>'Activ net 2019'!H40</f>
        <v>0</v>
      </c>
      <c r="H10" s="14">
        <v>3500</v>
      </c>
      <c r="I10" s="47">
        <f>'Activ net 2020'!J40</f>
        <v>0</v>
      </c>
      <c r="J10" s="14">
        <v>4000</v>
      </c>
      <c r="K10" s="47">
        <f>'Activ net 2021'!L40</f>
        <v>0</v>
      </c>
      <c r="L10" s="14">
        <v>4500</v>
      </c>
      <c r="M10" s="47">
        <f>'Activ net 2022'!N40</f>
        <v>0</v>
      </c>
    </row>
    <row r="11" spans="1:15" x14ac:dyDescent="0.25">
      <c r="A11" s="1" t="s">
        <v>41</v>
      </c>
      <c r="C11" s="47"/>
      <c r="D11" s="50">
        <v>2500</v>
      </c>
      <c r="E11" s="47">
        <f>'Activ net 2018'!G40</f>
        <v>0</v>
      </c>
      <c r="F11" s="14">
        <v>3000</v>
      </c>
      <c r="G11" s="47">
        <f>'Activ net 2019'!I40</f>
        <v>0</v>
      </c>
      <c r="H11" s="14">
        <v>3500</v>
      </c>
      <c r="I11" s="47">
        <f>'Activ net 2020'!K40</f>
        <v>0</v>
      </c>
      <c r="J11" s="14">
        <v>4000</v>
      </c>
      <c r="K11" s="47">
        <f>'Activ net 2021'!M40</f>
        <v>0</v>
      </c>
      <c r="L11" s="14">
        <v>4500</v>
      </c>
      <c r="M11" s="47">
        <f>'Activ net 2022'!O40</f>
        <v>0</v>
      </c>
    </row>
    <row r="12" spans="1:15" x14ac:dyDescent="0.25">
      <c r="A12" s="1" t="s">
        <v>42</v>
      </c>
      <c r="C12" s="47"/>
      <c r="D12" s="50">
        <v>2500</v>
      </c>
      <c r="E12" s="47">
        <f>'Activ net 2018'!H40</f>
        <v>0</v>
      </c>
      <c r="F12" s="14">
        <v>3000</v>
      </c>
      <c r="G12" s="47">
        <f>'Activ net 2019'!J40</f>
        <v>0</v>
      </c>
      <c r="H12" s="14">
        <v>3500</v>
      </c>
      <c r="I12" s="47">
        <f>'Activ net 2020'!L40</f>
        <v>0</v>
      </c>
      <c r="J12" s="14">
        <v>4000</v>
      </c>
      <c r="K12" s="47">
        <f>'Activ net 2021'!N40</f>
        <v>0</v>
      </c>
      <c r="L12" s="14">
        <v>4500</v>
      </c>
      <c r="M12" s="47">
        <f>'Activ net 2022'!P40</f>
        <v>0</v>
      </c>
    </row>
    <row r="13" spans="1:15" x14ac:dyDescent="0.25">
      <c r="A13" s="1" t="s">
        <v>43</v>
      </c>
      <c r="C13" s="47"/>
      <c r="D13" s="50">
        <v>2500</v>
      </c>
      <c r="E13" s="47">
        <f>'Activ net 2018'!I40</f>
        <v>0</v>
      </c>
      <c r="F13" s="14">
        <v>3000</v>
      </c>
      <c r="G13" s="47">
        <f>'Activ net 2019'!K40</f>
        <v>0</v>
      </c>
      <c r="H13" s="14">
        <v>3500</v>
      </c>
      <c r="I13" s="47">
        <f>'Activ net 2020'!M40</f>
        <v>0</v>
      </c>
      <c r="J13" s="14">
        <v>4000</v>
      </c>
      <c r="K13" s="47">
        <f>'Activ net 2021'!O40</f>
        <v>0</v>
      </c>
      <c r="L13" s="14">
        <v>4500</v>
      </c>
      <c r="M13" s="47">
        <f>'Activ net 2022'!Q40</f>
        <v>0</v>
      </c>
    </row>
    <row r="14" spans="1:15" x14ac:dyDescent="0.25">
      <c r="A14" s="1" t="s">
        <v>44</v>
      </c>
      <c r="C14" s="47"/>
      <c r="D14" s="50">
        <v>2500</v>
      </c>
      <c r="E14" s="47">
        <f>'Activ net 2018'!J40</f>
        <v>0</v>
      </c>
      <c r="F14" s="14">
        <v>3000</v>
      </c>
      <c r="G14" s="47">
        <f>'Activ net 2019'!L40</f>
        <v>0</v>
      </c>
      <c r="H14" s="14">
        <v>3500</v>
      </c>
      <c r="I14" s="47">
        <f>'Activ net 2020'!N40</f>
        <v>0</v>
      </c>
      <c r="J14" s="14">
        <v>4000</v>
      </c>
      <c r="K14" s="47">
        <f>'Activ net 2021'!P40</f>
        <v>0</v>
      </c>
      <c r="L14" s="14">
        <v>4500</v>
      </c>
      <c r="M14" s="47">
        <f>'Activ net 2022'!R40</f>
        <v>0</v>
      </c>
    </row>
    <row r="15" spans="1:15" x14ac:dyDescent="0.25">
      <c r="A15" s="1" t="s">
        <v>45</v>
      </c>
      <c r="C15" s="47"/>
      <c r="D15" s="50">
        <v>2500</v>
      </c>
      <c r="E15" s="47">
        <f>'Activ net 2018'!K40</f>
        <v>0</v>
      </c>
      <c r="F15" s="14">
        <v>3000</v>
      </c>
      <c r="G15" s="47">
        <f>'Activ net 2019'!M40</f>
        <v>0</v>
      </c>
      <c r="H15" s="14">
        <v>3500</v>
      </c>
      <c r="I15" s="47">
        <f>'Activ net 2020'!O40</f>
        <v>0</v>
      </c>
      <c r="J15" s="14">
        <v>4000</v>
      </c>
      <c r="K15" s="47">
        <f>'Activ net 2021'!Q40</f>
        <v>0</v>
      </c>
      <c r="L15" s="14">
        <v>4500</v>
      </c>
      <c r="M15" s="47">
        <f>'Activ net 2022'!S40</f>
        <v>0</v>
      </c>
    </row>
    <row r="16" spans="1:15" x14ac:dyDescent="0.25">
      <c r="A16" s="1" t="s">
        <v>46</v>
      </c>
      <c r="C16" s="47">
        <f>'Activ net 2017'!L40</f>
        <v>10000</v>
      </c>
      <c r="D16" s="50">
        <v>2500</v>
      </c>
      <c r="E16" s="47">
        <f>'Activ net 2018'!L40</f>
        <v>0</v>
      </c>
      <c r="F16" s="14">
        <v>3000</v>
      </c>
      <c r="G16" s="47">
        <f>'Activ net 2019'!N40</f>
        <v>0</v>
      </c>
      <c r="H16" s="14">
        <v>3500</v>
      </c>
      <c r="I16" s="47">
        <f>'Activ net 2020'!P40</f>
        <v>0</v>
      </c>
      <c r="J16" s="14">
        <v>4000</v>
      </c>
      <c r="K16" s="47">
        <f>'Activ net 2021'!R40</f>
        <v>0</v>
      </c>
      <c r="L16" s="14">
        <v>4500</v>
      </c>
      <c r="M16" s="47">
        <f>'Activ net 2022'!T40</f>
        <v>0</v>
      </c>
    </row>
    <row r="17" spans="1:16" x14ac:dyDescent="0.25">
      <c r="A17" s="1" t="s">
        <v>47</v>
      </c>
      <c r="B17" s="1">
        <v>2000</v>
      </c>
      <c r="C17" s="47">
        <f>'Activ net 2017'!M40</f>
        <v>-10000</v>
      </c>
      <c r="D17" s="50">
        <v>2500</v>
      </c>
      <c r="E17" s="47">
        <f>'Activ net 2018'!M40</f>
        <v>0</v>
      </c>
      <c r="F17" s="14">
        <v>3000</v>
      </c>
      <c r="G17" s="47">
        <f>'Activ net 2019'!O40</f>
        <v>0</v>
      </c>
      <c r="H17" s="14">
        <v>3500</v>
      </c>
      <c r="I17" s="47">
        <f>'Activ net 2020'!Q40</f>
        <v>0</v>
      </c>
      <c r="J17" s="14">
        <v>4000</v>
      </c>
      <c r="K17" s="47">
        <f>'Activ net 2021'!S40</f>
        <v>0</v>
      </c>
      <c r="L17" s="14">
        <v>4500</v>
      </c>
      <c r="M17" s="47">
        <f>'Activ net 2022'!U40</f>
        <v>0</v>
      </c>
    </row>
    <row r="18" spans="1:16" x14ac:dyDescent="0.25">
      <c r="A18" s="1" t="s">
        <v>48</v>
      </c>
      <c r="B18" s="1">
        <v>2000</v>
      </c>
      <c r="C18" s="47">
        <f>'Activ net 2017'!N40</f>
        <v>0</v>
      </c>
      <c r="D18" s="50">
        <v>2500</v>
      </c>
      <c r="E18" s="47">
        <f>'Activ net 2018'!N40</f>
        <v>0</v>
      </c>
      <c r="F18" s="14">
        <v>3000</v>
      </c>
      <c r="G18" s="47">
        <f>'Activ net 2019'!P40</f>
        <v>0</v>
      </c>
      <c r="H18" s="14">
        <v>3500</v>
      </c>
      <c r="I18" s="47">
        <f>'Activ net 2020'!R40</f>
        <v>0</v>
      </c>
      <c r="J18" s="14">
        <v>4000</v>
      </c>
      <c r="K18" s="47">
        <f>'Activ net 2021'!T40</f>
        <v>0</v>
      </c>
      <c r="L18" s="14">
        <v>4500</v>
      </c>
      <c r="M18" s="47">
        <f>'Activ net 2022'!V40</f>
        <v>0</v>
      </c>
    </row>
    <row r="19" spans="1:16" x14ac:dyDescent="0.25">
      <c r="B19" s="43">
        <f>SUM(B7:B18)</f>
        <v>4000</v>
      </c>
      <c r="C19" s="46">
        <f>SUM(C7:C18)</f>
        <v>0</v>
      </c>
      <c r="D19" s="52">
        <f>SUM(D7:D18)</f>
        <v>30000</v>
      </c>
      <c r="E19" s="46">
        <f>SUM(E7:E18)</f>
        <v>0</v>
      </c>
      <c r="F19" s="46">
        <f t="shared" ref="F19:L19" si="0">SUM(F7:F18)</f>
        <v>36000</v>
      </c>
      <c r="G19" s="46">
        <f>SUM(G7:G18)</f>
        <v>0</v>
      </c>
      <c r="H19" s="46">
        <f t="shared" si="0"/>
        <v>42000</v>
      </c>
      <c r="I19" s="46">
        <f>SUM(I7:I18)</f>
        <v>0</v>
      </c>
      <c r="J19" s="46">
        <f t="shared" si="0"/>
        <v>48000</v>
      </c>
      <c r="K19" s="46">
        <f>SUM(K7:K18)</f>
        <v>0</v>
      </c>
      <c r="L19" s="46">
        <f t="shared" si="0"/>
        <v>54000</v>
      </c>
      <c r="M19" s="46">
        <f>SUM(M7:M18)</f>
        <v>0</v>
      </c>
    </row>
    <row r="20" spans="1:16" x14ac:dyDescent="0.25">
      <c r="B20" s="43"/>
      <c r="C20" s="46"/>
      <c r="D20" s="43"/>
      <c r="E20" s="46"/>
      <c r="F20" s="46"/>
      <c r="G20" s="46"/>
      <c r="H20" s="46"/>
      <c r="I20" s="46"/>
      <c r="J20" s="46"/>
      <c r="K20" s="46"/>
      <c r="L20" s="46"/>
      <c r="M20" s="14"/>
    </row>
    <row r="21" spans="1:16" x14ac:dyDescent="0.25">
      <c r="A21" s="43" t="s">
        <v>51</v>
      </c>
      <c r="B21" s="43">
        <f>B19</f>
        <v>4000</v>
      </c>
      <c r="C21" s="45">
        <f>C19</f>
        <v>0</v>
      </c>
      <c r="D21" s="52">
        <f>D19+B21+B25</f>
        <v>34120</v>
      </c>
      <c r="E21" s="52">
        <f>E19+C21</f>
        <v>0</v>
      </c>
      <c r="F21" s="52">
        <f t="shared" ref="F21:M21" si="1">F19+D21+D25</f>
        <v>71267.199999999997</v>
      </c>
      <c r="G21" s="52">
        <f t="shared" si="1"/>
        <v>0</v>
      </c>
      <c r="H21" s="52">
        <f t="shared" si="1"/>
        <v>116463.232</v>
      </c>
      <c r="I21" s="52">
        <f t="shared" si="1"/>
        <v>0</v>
      </c>
      <c r="J21" s="52">
        <f t="shared" si="1"/>
        <v>170191.02592000001</v>
      </c>
      <c r="K21" s="52">
        <f t="shared" si="1"/>
        <v>0</v>
      </c>
      <c r="L21" s="54">
        <f t="shared" si="1"/>
        <v>232962.4874752</v>
      </c>
      <c r="M21" s="52">
        <f t="shared" si="1"/>
        <v>0</v>
      </c>
      <c r="N21" s="43" t="s">
        <v>56</v>
      </c>
      <c r="O21" s="54">
        <f>L21*A25</f>
        <v>13977.749248512</v>
      </c>
      <c r="P21" s="1" t="s">
        <v>57</v>
      </c>
    </row>
    <row r="22" spans="1:16" x14ac:dyDescent="0.25">
      <c r="A22" s="48" t="s">
        <v>52</v>
      </c>
      <c r="C22" s="49">
        <f>C21/B21</f>
        <v>0</v>
      </c>
      <c r="E22" s="49">
        <f>E21/D21</f>
        <v>0</v>
      </c>
      <c r="F22" s="14"/>
      <c r="G22" s="49">
        <f>G21/F21</f>
        <v>0</v>
      </c>
      <c r="H22" s="14"/>
      <c r="I22" s="49">
        <f>I21/H21</f>
        <v>0</v>
      </c>
      <c r="J22" s="14"/>
      <c r="K22" s="49">
        <f>K21/J21</f>
        <v>0</v>
      </c>
      <c r="L22" s="14"/>
      <c r="M22" s="49">
        <f>M21/L21</f>
        <v>0</v>
      </c>
      <c r="O22" s="50">
        <f>O21/12</f>
        <v>1164.8124373759999</v>
      </c>
      <c r="P22" s="1" t="s">
        <v>60</v>
      </c>
    </row>
    <row r="23" spans="1:16" x14ac:dyDescent="0.25">
      <c r="A23" s="48"/>
      <c r="C23" s="49"/>
      <c r="E23" s="49"/>
      <c r="F23" s="14"/>
      <c r="G23" s="49"/>
      <c r="H23" s="14"/>
      <c r="I23" s="49"/>
      <c r="J23" s="14"/>
      <c r="K23" s="49"/>
      <c r="L23" s="14"/>
      <c r="M23" s="49"/>
    </row>
    <row r="24" spans="1:16" x14ac:dyDescent="0.25">
      <c r="A24" s="1" t="s">
        <v>54</v>
      </c>
    </row>
    <row r="25" spans="1:16" x14ac:dyDescent="0.25">
      <c r="A25" s="51">
        <v>0.06</v>
      </c>
      <c r="B25" s="1">
        <f>B21*A25/2</f>
        <v>120</v>
      </c>
      <c r="C25" s="1">
        <f>C21*B25/2</f>
        <v>0</v>
      </c>
      <c r="D25" s="50">
        <f t="shared" ref="D25:M25" si="2">(B21+B25)*$A$25+D19*$A$25/2</f>
        <v>1147.2</v>
      </c>
      <c r="E25" s="50">
        <f t="shared" si="2"/>
        <v>0</v>
      </c>
      <c r="F25" s="50">
        <f t="shared" si="2"/>
        <v>3196.0319999999997</v>
      </c>
      <c r="G25" s="50">
        <f t="shared" si="2"/>
        <v>0</v>
      </c>
      <c r="H25" s="50">
        <f t="shared" si="2"/>
        <v>5727.7939200000001</v>
      </c>
      <c r="I25" s="50">
        <f t="shared" si="2"/>
        <v>0</v>
      </c>
      <c r="J25" s="50">
        <f t="shared" si="2"/>
        <v>8771.4615551999996</v>
      </c>
      <c r="K25" s="50">
        <f t="shared" si="2"/>
        <v>0</v>
      </c>
      <c r="L25" s="55">
        <f t="shared" si="2"/>
        <v>12357.749248512</v>
      </c>
      <c r="M25" s="50">
        <f t="shared" si="2"/>
        <v>0</v>
      </c>
    </row>
    <row r="26" spans="1:16" x14ac:dyDescent="0.25">
      <c r="D26" s="13"/>
    </row>
    <row r="27" spans="1:16" x14ac:dyDescent="0.25">
      <c r="L27" s="53"/>
    </row>
    <row r="28" spans="1:16" x14ac:dyDescent="0.25">
      <c r="B28" s="43" t="s">
        <v>58</v>
      </c>
      <c r="F28" s="54">
        <v>1000</v>
      </c>
      <c r="G28" s="1" t="s">
        <v>59</v>
      </c>
      <c r="H28" s="50"/>
      <c r="I28" s="54">
        <f>F28/A25*12</f>
        <v>200000</v>
      </c>
      <c r="J28" s="13"/>
    </row>
    <row r="29" spans="1:16" x14ac:dyDescent="0.25">
      <c r="H29" s="13"/>
    </row>
    <row r="30" spans="1:16" x14ac:dyDescent="0.25">
      <c r="H30" s="53"/>
    </row>
  </sheetData>
  <mergeCells count="6">
    <mergeCell ref="L4:M4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Q50"/>
  <sheetViews>
    <sheetView workbookViewId="0">
      <selection activeCell="M31" sqref="M31"/>
    </sheetView>
  </sheetViews>
  <sheetFormatPr defaultRowHeight="15" x14ac:dyDescent="0.25"/>
  <cols>
    <col min="1" max="1" width="22.5703125" style="1" customWidth="1"/>
    <col min="2" max="2" width="11.42578125" style="1" customWidth="1"/>
    <col min="3" max="4" width="11.5703125" style="1" bestFit="1" customWidth="1"/>
    <col min="5" max="6" width="11.5703125" style="8" bestFit="1" customWidth="1"/>
    <col min="7" max="7" width="10.5703125" style="8" bestFit="1" customWidth="1"/>
    <col min="8" max="8" width="11.42578125" style="1" customWidth="1"/>
    <col min="9" max="9" width="11.85546875" style="8" customWidth="1"/>
    <col min="10" max="10" width="12.5703125" style="9" customWidth="1"/>
    <col min="11" max="11" width="12.5703125" style="10" bestFit="1" customWidth="1"/>
    <col min="12" max="14" width="12.7109375" style="8" bestFit="1" customWidth="1"/>
    <col min="15" max="15" width="9.140625" style="1"/>
    <col min="16" max="17" width="10.5703125" style="1" bestFit="1" customWidth="1"/>
    <col min="18" max="16384" width="9.140625" style="1"/>
  </cols>
  <sheetData>
    <row r="2" spans="1:17" x14ac:dyDescent="0.25">
      <c r="B2" s="2">
        <v>42735</v>
      </c>
      <c r="C2" s="3">
        <v>42766</v>
      </c>
      <c r="D2" s="4">
        <v>42794</v>
      </c>
      <c r="E2" s="5">
        <v>42825</v>
      </c>
      <c r="F2" s="5">
        <v>42855</v>
      </c>
      <c r="G2" s="5">
        <v>42886</v>
      </c>
      <c r="H2" s="5">
        <v>42916</v>
      </c>
      <c r="I2" s="5">
        <v>42947</v>
      </c>
      <c r="J2" s="2">
        <v>42978</v>
      </c>
      <c r="K2" s="6">
        <v>43008</v>
      </c>
      <c r="L2" s="2">
        <v>43039</v>
      </c>
      <c r="M2" s="2">
        <v>43069</v>
      </c>
      <c r="N2" s="2">
        <v>43100</v>
      </c>
    </row>
    <row r="3" spans="1:17" x14ac:dyDescent="0.25">
      <c r="A3" s="7" t="s">
        <v>0</v>
      </c>
      <c r="B3" s="8"/>
    </row>
    <row r="4" spans="1:17" x14ac:dyDescent="0.25">
      <c r="A4" s="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7" x14ac:dyDescent="0.2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2"/>
    </row>
    <row r="6" spans="1:17" x14ac:dyDescent="0.25">
      <c r="A6" s="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3"/>
    </row>
    <row r="7" spans="1:17" x14ac:dyDescent="0.25">
      <c r="A7" s="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4"/>
      <c r="Q7" s="13"/>
    </row>
    <row r="8" spans="1:17" s="8" customFormat="1" x14ac:dyDescent="0.25">
      <c r="A8" s="8" t="s">
        <v>49</v>
      </c>
      <c r="B8" s="15"/>
      <c r="C8" s="11"/>
      <c r="D8" s="11"/>
      <c r="E8" s="11"/>
      <c r="F8" s="11"/>
      <c r="G8" s="11"/>
      <c r="H8" s="11"/>
      <c r="I8" s="11"/>
      <c r="J8" s="11"/>
      <c r="K8" s="15"/>
      <c r="L8" s="15"/>
      <c r="M8" s="15"/>
      <c r="N8" s="15"/>
      <c r="P8" s="16"/>
    </row>
    <row r="9" spans="1:17" x14ac:dyDescent="0.25">
      <c r="A9" s="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  <c r="P9" s="16"/>
    </row>
    <row r="10" spans="1:17" x14ac:dyDescent="0.25">
      <c r="A10" s="1" t="s">
        <v>20</v>
      </c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1"/>
      <c r="M10" s="11"/>
      <c r="N10" s="11"/>
    </row>
    <row r="11" spans="1:17" x14ac:dyDescent="0.25">
      <c r="A11" s="1" t="s">
        <v>21</v>
      </c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1"/>
      <c r="M11" s="11"/>
      <c r="N11" s="11"/>
    </row>
    <row r="12" spans="1:17" x14ac:dyDescent="0.25">
      <c r="A12" s="1" t="s">
        <v>5</v>
      </c>
      <c r="B12" s="11"/>
      <c r="C12" s="11"/>
      <c r="D12" s="11"/>
      <c r="E12" s="11"/>
      <c r="F12" s="11"/>
      <c r="G12" s="11"/>
      <c r="H12" s="11"/>
      <c r="I12" s="11"/>
      <c r="J12" s="15"/>
      <c r="K12" s="15"/>
      <c r="L12" s="11">
        <v>10000</v>
      </c>
      <c r="M12" s="11"/>
      <c r="N12" s="11"/>
      <c r="P12" s="14"/>
      <c r="Q12" s="14"/>
    </row>
    <row r="13" spans="1:17" x14ac:dyDescent="0.25">
      <c r="A13" s="1" t="s">
        <v>25</v>
      </c>
      <c r="B13" s="11"/>
      <c r="C13" s="11"/>
      <c r="D13" s="11"/>
      <c r="E13" s="11"/>
      <c r="F13" s="11"/>
      <c r="G13" s="11"/>
      <c r="H13" s="11"/>
      <c r="I13" s="11"/>
      <c r="J13" s="15"/>
      <c r="K13" s="15"/>
      <c r="L13" s="11"/>
      <c r="M13" s="11"/>
      <c r="N13" s="11"/>
      <c r="P13" s="14"/>
      <c r="Q13" s="14"/>
    </row>
    <row r="14" spans="1:17" x14ac:dyDescent="0.25">
      <c r="A14" s="1" t="s">
        <v>26</v>
      </c>
      <c r="B14" s="11"/>
      <c r="C14" s="11"/>
      <c r="D14" s="11"/>
      <c r="E14" s="11"/>
      <c r="F14" s="11"/>
      <c r="G14" s="11"/>
      <c r="H14" s="11"/>
      <c r="I14" s="11"/>
      <c r="J14" s="15"/>
      <c r="K14" s="15"/>
      <c r="L14" s="11"/>
      <c r="M14" s="11"/>
      <c r="N14" s="11"/>
      <c r="P14" s="14"/>
      <c r="Q14" s="14"/>
    </row>
    <row r="15" spans="1:17" x14ac:dyDescent="0.25">
      <c r="A15" s="1" t="s">
        <v>22</v>
      </c>
      <c r="B15" s="11"/>
      <c r="C15" s="11"/>
      <c r="D15" s="11"/>
      <c r="E15" s="11"/>
      <c r="F15" s="11"/>
      <c r="G15" s="11"/>
      <c r="H15" s="11"/>
      <c r="I15" s="11"/>
      <c r="J15" s="15"/>
      <c r="K15" s="15"/>
      <c r="L15" s="11"/>
      <c r="M15" s="11"/>
      <c r="N15" s="11"/>
      <c r="P15" s="14"/>
      <c r="Q15" s="14"/>
    </row>
    <row r="16" spans="1:17" x14ac:dyDescent="0.25">
      <c r="A16" s="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17"/>
    </row>
    <row r="17" spans="1:16" x14ac:dyDescent="0.25">
      <c r="A17" s="1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7"/>
    </row>
    <row r="18" spans="1:16" x14ac:dyDescent="0.25">
      <c r="A18" s="1" t="s">
        <v>7</v>
      </c>
      <c r="B18" s="11"/>
      <c r="C18" s="11"/>
      <c r="D18" s="11"/>
      <c r="E18" s="11"/>
      <c r="F18" s="11"/>
      <c r="G18" s="11"/>
      <c r="H18" s="11"/>
      <c r="I18" s="11"/>
      <c r="J18" s="15"/>
      <c r="K18" s="15"/>
      <c r="L18" s="11"/>
      <c r="M18" s="11"/>
      <c r="N18" s="11"/>
      <c r="P18" s="14"/>
    </row>
    <row r="19" spans="1:16" x14ac:dyDescent="0.25">
      <c r="A19" s="1" t="s">
        <v>24</v>
      </c>
      <c r="B19" s="11"/>
      <c r="C19" s="11"/>
      <c r="D19" s="11"/>
      <c r="E19" s="11"/>
      <c r="F19" s="11"/>
      <c r="G19" s="11"/>
      <c r="H19" s="11"/>
      <c r="I19" s="11"/>
      <c r="J19" s="15"/>
      <c r="K19" s="15"/>
      <c r="L19" s="11"/>
      <c r="M19" s="11"/>
      <c r="N19" s="11"/>
      <c r="P19" s="14"/>
    </row>
    <row r="20" spans="1:16" x14ac:dyDescent="0.25">
      <c r="A20" s="1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5"/>
      <c r="L20" s="11"/>
      <c r="M20" s="11"/>
      <c r="N20" s="11"/>
      <c r="P20" s="14"/>
    </row>
    <row r="21" spans="1:16" s="8" customFormat="1" x14ac:dyDescent="0.25">
      <c r="A21" s="8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5.75" thickBot="1" x14ac:dyDescent="0.3">
      <c r="B22" s="11"/>
      <c r="I22" s="16"/>
      <c r="J22" s="18"/>
      <c r="K22" s="19"/>
      <c r="L22" s="11"/>
      <c r="M22" s="11"/>
      <c r="N22" s="11"/>
      <c r="O22" s="13"/>
    </row>
    <row r="23" spans="1:16" ht="15.75" thickBot="1" x14ac:dyDescent="0.3">
      <c r="A23" s="20" t="s">
        <v>9</v>
      </c>
      <c r="B23" s="21">
        <f t="shared" ref="B23:N23" si="0">SUM(B4:B22)</f>
        <v>0</v>
      </c>
      <c r="C23" s="22">
        <f t="shared" si="0"/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1">
        <f t="shared" si="0"/>
        <v>0</v>
      </c>
      <c r="K23" s="23">
        <f t="shared" si="0"/>
        <v>0</v>
      </c>
      <c r="L23" s="21">
        <f t="shared" si="0"/>
        <v>10000</v>
      </c>
      <c r="M23" s="21">
        <f t="shared" si="0"/>
        <v>0</v>
      </c>
      <c r="N23" s="21">
        <f t="shared" si="0"/>
        <v>0</v>
      </c>
      <c r="O23" s="24"/>
    </row>
    <row r="24" spans="1:16" x14ac:dyDescent="0.25">
      <c r="A24" s="25" t="s">
        <v>10</v>
      </c>
      <c r="B24" s="26"/>
      <c r="C24" s="27">
        <f>C23-B23</f>
        <v>0</v>
      </c>
      <c r="D24" s="27">
        <f t="shared" ref="D24:I24" si="1">D23-C23</f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6">
        <f>J23-I23</f>
        <v>0</v>
      </c>
      <c r="K24" s="29">
        <f>K23-J23</f>
        <v>0</v>
      </c>
      <c r="L24" s="26">
        <f>L23-K23</f>
        <v>10000</v>
      </c>
      <c r="M24" s="26">
        <f>M23-L23</f>
        <v>-10000</v>
      </c>
      <c r="N24" s="26">
        <f>N23-M23</f>
        <v>0</v>
      </c>
    </row>
    <row r="25" spans="1:16" x14ac:dyDescent="0.25">
      <c r="B25" s="11"/>
      <c r="D25" s="14"/>
      <c r="E25" s="11"/>
      <c r="L25" s="11"/>
      <c r="M25" s="11"/>
      <c r="N25" s="11"/>
    </row>
    <row r="26" spans="1:16" x14ac:dyDescent="0.25">
      <c r="B26" s="11"/>
      <c r="L26" s="11"/>
      <c r="M26" s="11"/>
      <c r="N26" s="11"/>
    </row>
    <row r="27" spans="1:16" x14ac:dyDescent="0.25">
      <c r="A27" s="43" t="s">
        <v>11</v>
      </c>
      <c r="B27" s="11"/>
      <c r="L27" s="11"/>
      <c r="M27" s="11"/>
      <c r="N27" s="11"/>
    </row>
    <row r="28" spans="1:16" x14ac:dyDescent="0.25">
      <c r="A28" s="1" t="s">
        <v>12</v>
      </c>
      <c r="B28" s="11"/>
      <c r="H28" s="16"/>
      <c r="I28" s="16"/>
      <c r="J28" s="15"/>
      <c r="L28" s="11"/>
      <c r="M28" s="11"/>
      <c r="N28" s="11"/>
    </row>
    <row r="29" spans="1:16" x14ac:dyDescent="0.25">
      <c r="A29" s="1" t="s">
        <v>28</v>
      </c>
      <c r="B29" s="11"/>
      <c r="C29" s="11"/>
      <c r="D29" s="11"/>
      <c r="E29" s="11"/>
      <c r="F29" s="11"/>
      <c r="G29" s="11"/>
      <c r="H29" s="16"/>
      <c r="J29" s="15"/>
      <c r="K29" s="9"/>
      <c r="L29" s="11"/>
      <c r="M29" s="11"/>
      <c r="N29" s="11"/>
    </row>
    <row r="30" spans="1:16" x14ac:dyDescent="0.25">
      <c r="A30" s="1" t="s">
        <v>27</v>
      </c>
      <c r="B30" s="11"/>
      <c r="C30" s="11"/>
      <c r="D30" s="11"/>
      <c r="E30" s="11"/>
      <c r="F30" s="11"/>
      <c r="G30" s="11"/>
      <c r="H30" s="16"/>
      <c r="J30" s="15"/>
      <c r="K30" s="9"/>
      <c r="L30" s="11"/>
      <c r="M30" s="11"/>
      <c r="N30" s="11"/>
    </row>
    <row r="31" spans="1:16" x14ac:dyDescent="0.25">
      <c r="A31" s="1" t="s">
        <v>29</v>
      </c>
      <c r="B31" s="11"/>
      <c r="C31" s="11"/>
      <c r="D31" s="11"/>
      <c r="E31" s="11"/>
      <c r="F31" s="11"/>
      <c r="G31" s="11"/>
      <c r="H31" s="16"/>
      <c r="I31" s="11"/>
      <c r="J31" s="15"/>
      <c r="K31" s="9"/>
      <c r="L31" s="11"/>
      <c r="M31" s="11"/>
      <c r="N31" s="11"/>
    </row>
    <row r="32" spans="1:16" x14ac:dyDescent="0.25">
      <c r="A32" s="1" t="s">
        <v>13</v>
      </c>
      <c r="B32" s="11"/>
      <c r="C32" s="11"/>
      <c r="D32" s="11"/>
      <c r="E32" s="11"/>
      <c r="F32" s="11"/>
      <c r="G32" s="11"/>
      <c r="H32" s="16"/>
      <c r="J32" s="15"/>
      <c r="K32" s="9"/>
      <c r="L32" s="11"/>
      <c r="M32" s="11"/>
      <c r="N32" s="11"/>
    </row>
    <row r="33" spans="1:17" x14ac:dyDescent="0.25">
      <c r="A33" s="1" t="s">
        <v>14</v>
      </c>
      <c r="B33" s="11"/>
      <c r="C33" s="11"/>
      <c r="D33" s="11"/>
      <c r="E33" s="11"/>
      <c r="F33" s="16"/>
      <c r="G33" s="16"/>
      <c r="H33" s="16"/>
      <c r="J33" s="15"/>
      <c r="K33" s="9"/>
      <c r="L33" s="11"/>
      <c r="M33" s="11"/>
      <c r="N33" s="11"/>
    </row>
    <row r="34" spans="1:17" ht="15.75" thickBot="1" x14ac:dyDescent="0.3">
      <c r="B34" s="11"/>
      <c r="J34" s="15"/>
      <c r="L34" s="11"/>
      <c r="M34" s="11"/>
      <c r="N34" s="11"/>
    </row>
    <row r="35" spans="1:17" ht="15.75" thickBot="1" x14ac:dyDescent="0.3">
      <c r="A35" s="20" t="s">
        <v>15</v>
      </c>
      <c r="B35" s="30">
        <f t="shared" ref="B35:G35" si="2">SUM(B29:B34)</f>
        <v>0</v>
      </c>
      <c r="C35" s="31">
        <f t="shared" si="2"/>
        <v>0</v>
      </c>
      <c r="D35" s="31">
        <f t="shared" si="2"/>
        <v>0</v>
      </c>
      <c r="E35" s="32">
        <f t="shared" si="2"/>
        <v>0</v>
      </c>
      <c r="F35" s="32">
        <f t="shared" si="2"/>
        <v>0</v>
      </c>
      <c r="G35" s="32">
        <f t="shared" si="2"/>
        <v>0</v>
      </c>
      <c r="H35" s="32">
        <f>SUM(H28:H34)</f>
        <v>0</v>
      </c>
      <c r="I35" s="32">
        <f t="shared" ref="I35:N35" si="3">SUM(I28:I34)</f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7" x14ac:dyDescent="0.25">
      <c r="A36" s="25" t="s">
        <v>10</v>
      </c>
      <c r="B36" s="18"/>
      <c r="C36" s="13">
        <f>C35-B35</f>
        <v>0</v>
      </c>
      <c r="D36" s="13">
        <f t="shared" ref="D36:I36" si="4">D35-C35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8">
        <f>J35-I35</f>
        <v>0</v>
      </c>
      <c r="K36" s="19">
        <f>K35-J35</f>
        <v>0</v>
      </c>
      <c r="L36" s="18">
        <f>L35-K35</f>
        <v>0</v>
      </c>
      <c r="M36" s="18">
        <f>M35-L35</f>
        <v>0</v>
      </c>
      <c r="N36" s="18">
        <f>N35-M35</f>
        <v>0</v>
      </c>
    </row>
    <row r="37" spans="1:17" x14ac:dyDescent="0.25">
      <c r="A37" s="25"/>
      <c r="B37" s="11"/>
      <c r="D37" s="14"/>
      <c r="E37" s="11"/>
      <c r="L37" s="11"/>
      <c r="M37" s="11"/>
      <c r="N37" s="11"/>
    </row>
    <row r="38" spans="1:17" ht="15.75" thickBot="1" x14ac:dyDescent="0.3">
      <c r="B38" s="11"/>
      <c r="L38" s="11"/>
      <c r="M38" s="11"/>
      <c r="N38" s="11"/>
    </row>
    <row r="39" spans="1:17" ht="15.75" thickBot="1" x14ac:dyDescent="0.3">
      <c r="A39" s="20" t="s">
        <v>16</v>
      </c>
      <c r="B39" s="30">
        <f t="shared" ref="B39:N39" si="5">B23-B35</f>
        <v>0</v>
      </c>
      <c r="C39" s="31">
        <f t="shared" si="5"/>
        <v>0</v>
      </c>
      <c r="D39" s="31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0">
        <f>J23-J35</f>
        <v>0</v>
      </c>
      <c r="K39" s="33">
        <f t="shared" si="5"/>
        <v>0</v>
      </c>
      <c r="L39" s="30">
        <f t="shared" si="5"/>
        <v>10000</v>
      </c>
      <c r="M39" s="30">
        <f>M23-M35</f>
        <v>0</v>
      </c>
      <c r="N39" s="30">
        <f t="shared" si="5"/>
        <v>0</v>
      </c>
      <c r="O39" s="13"/>
    </row>
    <row r="40" spans="1:17" x14ac:dyDescent="0.25">
      <c r="A40" s="25" t="s">
        <v>10</v>
      </c>
      <c r="B40" s="34"/>
      <c r="C40" s="35">
        <f>C39-B39</f>
        <v>0</v>
      </c>
      <c r="D40" s="35">
        <f t="shared" ref="D40:I40" si="6">D39-C39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4">
        <f>J39-I39</f>
        <v>0</v>
      </c>
      <c r="K40" s="37">
        <f>K39-J39</f>
        <v>0</v>
      </c>
      <c r="L40" s="34">
        <f>L39-K39</f>
        <v>10000</v>
      </c>
      <c r="M40" s="34">
        <f>M39-L39</f>
        <v>-10000</v>
      </c>
      <c r="N40" s="34">
        <f>N39-M39</f>
        <v>0</v>
      </c>
    </row>
    <row r="41" spans="1:17" x14ac:dyDescent="0.25">
      <c r="B41" s="16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7" x14ac:dyDescent="0.25">
      <c r="F42" s="11"/>
    </row>
    <row r="44" spans="1:17" ht="33.75" x14ac:dyDescent="0.5">
      <c r="C44" s="38" t="s">
        <v>30</v>
      </c>
      <c r="J44" s="57">
        <v>100000</v>
      </c>
      <c r="K44" s="57"/>
      <c r="L44" s="16">
        <f>J44/12</f>
        <v>8333.3333333333339</v>
      </c>
      <c r="N44" s="16"/>
    </row>
    <row r="45" spans="1:17" ht="33.75" x14ac:dyDescent="0.5">
      <c r="C45" s="38" t="s">
        <v>17</v>
      </c>
      <c r="J45" s="58">
        <f>L39-B39</f>
        <v>10000</v>
      </c>
      <c r="K45" s="58"/>
      <c r="L45" s="39">
        <f>J45/J44</f>
        <v>0.1</v>
      </c>
    </row>
    <row r="46" spans="1:17" ht="33.75" x14ac:dyDescent="0.5">
      <c r="C46" s="38" t="s">
        <v>31</v>
      </c>
      <c r="J46" s="59">
        <f>J44-J45</f>
        <v>90000</v>
      </c>
      <c r="K46" s="59"/>
      <c r="L46" s="40">
        <f>J46/8</f>
        <v>11250</v>
      </c>
      <c r="M46" s="41"/>
    </row>
    <row r="47" spans="1:17" s="8" customFormat="1" ht="33.75" x14ac:dyDescent="0.5">
      <c r="A47" s="1"/>
      <c r="B47" s="1"/>
      <c r="C47" s="38" t="s">
        <v>32</v>
      </c>
      <c r="D47" s="1"/>
      <c r="H47" s="1"/>
      <c r="J47" s="57">
        <f>N39-B39</f>
        <v>0</v>
      </c>
      <c r="K47" s="57"/>
      <c r="L47" s="39">
        <f>J47/J44</f>
        <v>0</v>
      </c>
      <c r="O47" s="1"/>
      <c r="P47" s="1"/>
      <c r="Q47" s="1"/>
    </row>
    <row r="48" spans="1:17" s="8" customFormat="1" ht="33.75" x14ac:dyDescent="0.5">
      <c r="A48" s="1"/>
      <c r="B48" s="1"/>
      <c r="C48" s="38" t="s">
        <v>33</v>
      </c>
      <c r="D48" s="1"/>
      <c r="H48" s="1"/>
      <c r="J48" s="59">
        <f>J44-J47</f>
        <v>100000</v>
      </c>
      <c r="K48" s="59"/>
      <c r="O48" s="1"/>
      <c r="P48" s="1"/>
      <c r="Q48" s="1"/>
    </row>
    <row r="49" spans="1:17" s="8" customFormat="1" x14ac:dyDescent="0.25">
      <c r="A49" s="1"/>
      <c r="B49" s="1"/>
      <c r="C49" s="1"/>
      <c r="D49" s="1"/>
      <c r="H49" s="1"/>
      <c r="J49" s="9" t="s">
        <v>18</v>
      </c>
      <c r="K49" s="19">
        <f>J48</f>
        <v>100000</v>
      </c>
      <c r="O49" s="1"/>
      <c r="P49" s="1"/>
      <c r="Q49" s="1"/>
    </row>
    <row r="50" spans="1:17" s="8" customFormat="1" x14ac:dyDescent="0.25">
      <c r="A50" s="1"/>
      <c r="B50" s="1"/>
      <c r="C50" s="1"/>
      <c r="D50" s="1"/>
      <c r="H50" s="1"/>
      <c r="J50" s="9"/>
      <c r="K50" s="42">
        <f>(K49-J48)/K49</f>
        <v>0</v>
      </c>
      <c r="O50" s="1"/>
      <c r="P50" s="1"/>
      <c r="Q50" s="1"/>
    </row>
  </sheetData>
  <mergeCells count="5">
    <mergeCell ref="J44:K44"/>
    <mergeCell ref="J45:K45"/>
    <mergeCell ref="J46:K46"/>
    <mergeCell ref="J47:K47"/>
    <mergeCell ref="J48:K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Q50"/>
  <sheetViews>
    <sheetView workbookViewId="0">
      <selection activeCell="C4" sqref="C4"/>
    </sheetView>
  </sheetViews>
  <sheetFormatPr defaultRowHeight="15" x14ac:dyDescent="0.25"/>
  <cols>
    <col min="1" max="1" width="22.5703125" style="1" customWidth="1"/>
    <col min="2" max="2" width="11.42578125" style="1" customWidth="1"/>
    <col min="3" max="4" width="11.5703125" style="1" bestFit="1" customWidth="1"/>
    <col min="5" max="6" width="11.5703125" style="8" bestFit="1" customWidth="1"/>
    <col min="7" max="7" width="10.5703125" style="8" bestFit="1" customWidth="1"/>
    <col min="8" max="8" width="11.42578125" style="1" customWidth="1"/>
    <col min="9" max="9" width="11.85546875" style="8" customWidth="1"/>
    <col min="10" max="10" width="12.5703125" style="9" customWidth="1"/>
    <col min="11" max="11" width="12.5703125" style="10" bestFit="1" customWidth="1"/>
    <col min="12" max="14" width="12.7109375" style="8" bestFit="1" customWidth="1"/>
    <col min="15" max="15" width="9.140625" style="1"/>
    <col min="16" max="17" width="10.5703125" style="1" bestFit="1" customWidth="1"/>
    <col min="18" max="16384" width="9.140625" style="1"/>
  </cols>
  <sheetData>
    <row r="2" spans="1:17" x14ac:dyDescent="0.25">
      <c r="B2" s="2">
        <v>43100</v>
      </c>
      <c r="C2" s="3">
        <v>43131</v>
      </c>
      <c r="D2" s="4">
        <v>43159</v>
      </c>
      <c r="E2" s="5">
        <v>43190</v>
      </c>
      <c r="F2" s="5">
        <v>43220</v>
      </c>
      <c r="G2" s="5">
        <v>43251</v>
      </c>
      <c r="H2" s="5">
        <v>43281</v>
      </c>
      <c r="I2" s="5">
        <v>43312</v>
      </c>
      <c r="J2" s="2">
        <v>43343</v>
      </c>
      <c r="K2" s="6">
        <v>43373</v>
      </c>
      <c r="L2" s="2">
        <v>43404</v>
      </c>
      <c r="M2" s="2">
        <v>43434</v>
      </c>
      <c r="N2" s="2">
        <v>43465</v>
      </c>
    </row>
    <row r="3" spans="1:17" x14ac:dyDescent="0.25">
      <c r="A3" s="7" t="s">
        <v>0</v>
      </c>
      <c r="B3" s="8"/>
    </row>
    <row r="4" spans="1:17" x14ac:dyDescent="0.25">
      <c r="A4" s="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7" x14ac:dyDescent="0.2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2"/>
    </row>
    <row r="6" spans="1:17" x14ac:dyDescent="0.25">
      <c r="A6" s="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3"/>
    </row>
    <row r="7" spans="1:17" x14ac:dyDescent="0.25">
      <c r="A7" s="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4"/>
      <c r="Q7" s="13"/>
    </row>
    <row r="8" spans="1:17" s="8" customFormat="1" x14ac:dyDescent="0.25">
      <c r="A8" s="8" t="s">
        <v>49</v>
      </c>
      <c r="B8" s="15"/>
      <c r="C8" s="11"/>
      <c r="D8" s="11"/>
      <c r="E8" s="11"/>
      <c r="F8" s="11"/>
      <c r="G8" s="11"/>
      <c r="H8" s="11"/>
      <c r="I8" s="11"/>
      <c r="J8" s="11"/>
      <c r="K8" s="15"/>
      <c r="L8" s="15"/>
      <c r="M8" s="15"/>
      <c r="N8" s="15"/>
      <c r="P8" s="16"/>
    </row>
    <row r="9" spans="1:17" x14ac:dyDescent="0.25">
      <c r="A9" s="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  <c r="P9" s="16"/>
    </row>
    <row r="10" spans="1:17" x14ac:dyDescent="0.25">
      <c r="A10" s="1" t="s">
        <v>20</v>
      </c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1"/>
      <c r="M10" s="11"/>
      <c r="N10" s="11"/>
    </row>
    <row r="11" spans="1:17" x14ac:dyDescent="0.25">
      <c r="A11" s="1" t="s">
        <v>21</v>
      </c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1"/>
      <c r="M11" s="11"/>
      <c r="N11" s="11"/>
    </row>
    <row r="12" spans="1:17" x14ac:dyDescent="0.25">
      <c r="A12" s="1" t="s">
        <v>5</v>
      </c>
      <c r="B12" s="11"/>
      <c r="C12" s="11"/>
      <c r="D12" s="11"/>
      <c r="E12" s="11"/>
      <c r="F12" s="11"/>
      <c r="G12" s="11"/>
      <c r="H12" s="11"/>
      <c r="I12" s="11"/>
      <c r="J12" s="15"/>
      <c r="K12" s="15"/>
      <c r="L12" s="11"/>
      <c r="M12" s="11"/>
      <c r="N12" s="11"/>
      <c r="P12" s="14"/>
      <c r="Q12" s="14"/>
    </row>
    <row r="13" spans="1:17" x14ac:dyDescent="0.25">
      <c r="A13" s="1" t="s">
        <v>25</v>
      </c>
      <c r="B13" s="11"/>
      <c r="C13" s="11"/>
      <c r="D13" s="11"/>
      <c r="E13" s="11"/>
      <c r="F13" s="11"/>
      <c r="G13" s="11"/>
      <c r="H13" s="11"/>
      <c r="I13" s="11"/>
      <c r="J13" s="15"/>
      <c r="K13" s="15"/>
      <c r="L13" s="11"/>
      <c r="M13" s="11"/>
      <c r="N13" s="11"/>
      <c r="P13" s="14"/>
      <c r="Q13" s="14"/>
    </row>
    <row r="14" spans="1:17" x14ac:dyDescent="0.25">
      <c r="A14" s="1" t="s">
        <v>26</v>
      </c>
      <c r="B14" s="11"/>
      <c r="C14" s="11"/>
      <c r="D14" s="11"/>
      <c r="E14" s="11"/>
      <c r="F14" s="11"/>
      <c r="G14" s="11"/>
      <c r="H14" s="11"/>
      <c r="I14" s="11"/>
      <c r="J14" s="15"/>
      <c r="K14" s="15"/>
      <c r="L14" s="11"/>
      <c r="M14" s="11"/>
      <c r="N14" s="11"/>
      <c r="P14" s="14"/>
      <c r="Q14" s="14"/>
    </row>
    <row r="15" spans="1:17" x14ac:dyDescent="0.25">
      <c r="A15" s="1" t="s">
        <v>22</v>
      </c>
      <c r="B15" s="11"/>
      <c r="C15" s="11"/>
      <c r="D15" s="11"/>
      <c r="E15" s="11"/>
      <c r="F15" s="11"/>
      <c r="G15" s="11"/>
      <c r="H15" s="11"/>
      <c r="I15" s="11"/>
      <c r="J15" s="15"/>
      <c r="K15" s="15"/>
      <c r="L15" s="11"/>
      <c r="M15" s="11"/>
      <c r="N15" s="11"/>
      <c r="P15" s="14"/>
      <c r="Q15" s="14"/>
    </row>
    <row r="16" spans="1:17" x14ac:dyDescent="0.25">
      <c r="A16" s="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17"/>
    </row>
    <row r="17" spans="1:16" x14ac:dyDescent="0.25">
      <c r="A17" s="1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7"/>
    </row>
    <row r="18" spans="1:16" x14ac:dyDescent="0.25">
      <c r="A18" s="1" t="s">
        <v>7</v>
      </c>
      <c r="B18" s="11"/>
      <c r="C18" s="11"/>
      <c r="D18" s="11"/>
      <c r="E18" s="11"/>
      <c r="F18" s="11"/>
      <c r="G18" s="11"/>
      <c r="H18" s="11"/>
      <c r="I18" s="11"/>
      <c r="J18" s="15"/>
      <c r="K18" s="15"/>
      <c r="L18" s="11"/>
      <c r="M18" s="11"/>
      <c r="N18" s="11"/>
      <c r="P18" s="14"/>
    </row>
    <row r="19" spans="1:16" x14ac:dyDescent="0.25">
      <c r="A19" s="1" t="s">
        <v>24</v>
      </c>
      <c r="B19" s="11"/>
      <c r="C19" s="11"/>
      <c r="D19" s="11"/>
      <c r="E19" s="11"/>
      <c r="F19" s="11"/>
      <c r="G19" s="11"/>
      <c r="H19" s="11"/>
      <c r="I19" s="11"/>
      <c r="J19" s="15"/>
      <c r="K19" s="15"/>
      <c r="L19" s="11"/>
      <c r="M19" s="11"/>
      <c r="N19" s="11"/>
      <c r="P19" s="14"/>
    </row>
    <row r="20" spans="1:16" x14ac:dyDescent="0.25">
      <c r="A20" s="1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5"/>
      <c r="L20" s="11"/>
      <c r="M20" s="11"/>
      <c r="N20" s="11"/>
      <c r="P20" s="14"/>
    </row>
    <row r="21" spans="1:16" s="8" customFormat="1" x14ac:dyDescent="0.25">
      <c r="A21" s="8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5.75" thickBot="1" x14ac:dyDescent="0.3">
      <c r="B22" s="11"/>
      <c r="I22" s="16"/>
      <c r="J22" s="18"/>
      <c r="K22" s="19"/>
      <c r="L22" s="11"/>
      <c r="M22" s="11"/>
      <c r="N22" s="11"/>
      <c r="O22" s="13"/>
    </row>
    <row r="23" spans="1:16" ht="15.75" thickBot="1" x14ac:dyDescent="0.3">
      <c r="A23" s="20" t="s">
        <v>9</v>
      </c>
      <c r="B23" s="21">
        <f t="shared" ref="B23:N23" si="0">SUM(B4:B22)</f>
        <v>0</v>
      </c>
      <c r="C23" s="22">
        <f t="shared" si="0"/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1">
        <f t="shared" si="0"/>
        <v>0</v>
      </c>
      <c r="K23" s="23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4"/>
    </row>
    <row r="24" spans="1:16" x14ac:dyDescent="0.25">
      <c r="A24" s="25" t="s">
        <v>10</v>
      </c>
      <c r="B24" s="26"/>
      <c r="C24" s="27">
        <f>C23-B23</f>
        <v>0</v>
      </c>
      <c r="D24" s="27">
        <f t="shared" ref="D24:I24" si="1">D23-C23</f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6">
        <f>J23-I23</f>
        <v>0</v>
      </c>
      <c r="K24" s="29">
        <f>K23-J23</f>
        <v>0</v>
      </c>
      <c r="L24" s="26">
        <f>L23-K23</f>
        <v>0</v>
      </c>
      <c r="M24" s="26">
        <f>M23-L23</f>
        <v>0</v>
      </c>
      <c r="N24" s="26">
        <f>N23-M23</f>
        <v>0</v>
      </c>
    </row>
    <row r="25" spans="1:16" x14ac:dyDescent="0.25">
      <c r="B25" s="11"/>
      <c r="D25" s="14"/>
      <c r="E25" s="11"/>
      <c r="L25" s="11"/>
      <c r="M25" s="11"/>
      <c r="N25" s="11"/>
    </row>
    <row r="26" spans="1:16" x14ac:dyDescent="0.25">
      <c r="B26" s="11"/>
      <c r="L26" s="11"/>
      <c r="M26" s="11"/>
      <c r="N26" s="11"/>
    </row>
    <row r="27" spans="1:16" x14ac:dyDescent="0.25">
      <c r="A27" s="43" t="s">
        <v>11</v>
      </c>
      <c r="B27" s="11"/>
      <c r="L27" s="11"/>
      <c r="M27" s="11"/>
      <c r="N27" s="11"/>
    </row>
    <row r="28" spans="1:16" x14ac:dyDescent="0.25">
      <c r="A28" s="1" t="s">
        <v>12</v>
      </c>
      <c r="B28" s="11"/>
      <c r="H28" s="16"/>
      <c r="I28" s="16"/>
      <c r="J28" s="15"/>
      <c r="L28" s="11"/>
      <c r="M28" s="11"/>
      <c r="N28" s="11"/>
    </row>
    <row r="29" spans="1:16" x14ac:dyDescent="0.25">
      <c r="A29" s="1" t="s">
        <v>28</v>
      </c>
      <c r="B29" s="11"/>
      <c r="C29" s="11"/>
      <c r="D29" s="11"/>
      <c r="E29" s="11"/>
      <c r="F29" s="11"/>
      <c r="G29" s="11"/>
      <c r="H29" s="16"/>
      <c r="J29" s="15"/>
      <c r="K29" s="9"/>
      <c r="L29" s="11"/>
      <c r="M29" s="11"/>
      <c r="N29" s="11"/>
    </row>
    <row r="30" spans="1:16" x14ac:dyDescent="0.25">
      <c r="A30" s="1" t="s">
        <v>27</v>
      </c>
      <c r="B30" s="11"/>
      <c r="C30" s="11"/>
      <c r="D30" s="11"/>
      <c r="E30" s="11"/>
      <c r="F30" s="11"/>
      <c r="G30" s="11"/>
      <c r="H30" s="16"/>
      <c r="J30" s="15"/>
      <c r="K30" s="9"/>
      <c r="L30" s="11"/>
      <c r="M30" s="11"/>
      <c r="N30" s="11"/>
    </row>
    <row r="31" spans="1:16" x14ac:dyDescent="0.25">
      <c r="A31" s="1" t="s">
        <v>29</v>
      </c>
      <c r="B31" s="11"/>
      <c r="C31" s="11"/>
      <c r="D31" s="11"/>
      <c r="E31" s="11"/>
      <c r="F31" s="11"/>
      <c r="G31" s="11"/>
      <c r="H31" s="16"/>
      <c r="I31" s="11"/>
      <c r="J31" s="15"/>
      <c r="K31" s="9"/>
      <c r="L31" s="11"/>
      <c r="M31" s="11"/>
      <c r="N31" s="11"/>
    </row>
    <row r="32" spans="1:16" x14ac:dyDescent="0.25">
      <c r="A32" s="1" t="s">
        <v>13</v>
      </c>
      <c r="B32" s="11"/>
      <c r="C32" s="11"/>
      <c r="D32" s="11"/>
      <c r="E32" s="11"/>
      <c r="F32" s="11"/>
      <c r="G32" s="11"/>
      <c r="H32" s="16"/>
      <c r="J32" s="15"/>
      <c r="K32" s="9"/>
      <c r="L32" s="11"/>
      <c r="M32" s="11"/>
      <c r="N32" s="11"/>
    </row>
    <row r="33" spans="1:17" x14ac:dyDescent="0.25">
      <c r="A33" s="1" t="s">
        <v>14</v>
      </c>
      <c r="B33" s="11"/>
      <c r="C33" s="11"/>
      <c r="D33" s="11"/>
      <c r="E33" s="11"/>
      <c r="F33" s="16"/>
      <c r="G33" s="16"/>
      <c r="H33" s="16"/>
      <c r="J33" s="15"/>
      <c r="K33" s="9"/>
      <c r="L33" s="11"/>
      <c r="M33" s="11"/>
      <c r="N33" s="11"/>
    </row>
    <row r="34" spans="1:17" ht="15.75" thickBot="1" x14ac:dyDescent="0.3">
      <c r="B34" s="11"/>
      <c r="J34" s="15"/>
      <c r="L34" s="11"/>
      <c r="M34" s="11"/>
      <c r="N34" s="11"/>
    </row>
    <row r="35" spans="1:17" ht="15.75" thickBot="1" x14ac:dyDescent="0.3">
      <c r="A35" s="20" t="s">
        <v>15</v>
      </c>
      <c r="B35" s="30">
        <f t="shared" ref="B35:G35" si="2">SUM(B29:B34)</f>
        <v>0</v>
      </c>
      <c r="C35" s="31">
        <f t="shared" si="2"/>
        <v>0</v>
      </c>
      <c r="D35" s="31">
        <f t="shared" si="2"/>
        <v>0</v>
      </c>
      <c r="E35" s="32">
        <f t="shared" si="2"/>
        <v>0</v>
      </c>
      <c r="F35" s="32">
        <f t="shared" si="2"/>
        <v>0</v>
      </c>
      <c r="G35" s="32">
        <f t="shared" si="2"/>
        <v>0</v>
      </c>
      <c r="H35" s="32">
        <f>SUM(H28:H34)</f>
        <v>0</v>
      </c>
      <c r="I35" s="32">
        <f t="shared" ref="I35:N35" si="3">SUM(I28:I34)</f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7" x14ac:dyDescent="0.25">
      <c r="A36" s="25" t="s">
        <v>10</v>
      </c>
      <c r="B36" s="18"/>
      <c r="C36" s="13">
        <f>C35-B35</f>
        <v>0</v>
      </c>
      <c r="D36" s="13">
        <f t="shared" ref="D36:I36" si="4">D35-C35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8">
        <f>J35-I35</f>
        <v>0</v>
      </c>
      <c r="K36" s="19">
        <f>K35-J35</f>
        <v>0</v>
      </c>
      <c r="L36" s="18">
        <f>L35-K35</f>
        <v>0</v>
      </c>
      <c r="M36" s="18">
        <f>M35-L35</f>
        <v>0</v>
      </c>
      <c r="N36" s="18">
        <f>N35-M35</f>
        <v>0</v>
      </c>
    </row>
    <row r="37" spans="1:17" x14ac:dyDescent="0.25">
      <c r="A37" s="25"/>
      <c r="B37" s="11"/>
      <c r="D37" s="14"/>
      <c r="E37" s="11"/>
      <c r="L37" s="11"/>
      <c r="M37" s="11"/>
      <c r="N37" s="11"/>
    </row>
    <row r="38" spans="1:17" ht="15.75" thickBot="1" x14ac:dyDescent="0.3">
      <c r="B38" s="11"/>
      <c r="L38" s="11"/>
      <c r="M38" s="11"/>
      <c r="N38" s="11"/>
    </row>
    <row r="39" spans="1:17" ht="15.75" thickBot="1" x14ac:dyDescent="0.3">
      <c r="A39" s="20" t="s">
        <v>16</v>
      </c>
      <c r="B39" s="30">
        <f t="shared" ref="B39:N39" si="5">B23-B35</f>
        <v>0</v>
      </c>
      <c r="C39" s="31">
        <f t="shared" si="5"/>
        <v>0</v>
      </c>
      <c r="D39" s="31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0">
        <f>J23-J35</f>
        <v>0</v>
      </c>
      <c r="K39" s="33">
        <f t="shared" si="5"/>
        <v>0</v>
      </c>
      <c r="L39" s="30">
        <f t="shared" si="5"/>
        <v>0</v>
      </c>
      <c r="M39" s="30">
        <f>M23-M35</f>
        <v>0</v>
      </c>
      <c r="N39" s="30">
        <f t="shared" si="5"/>
        <v>0</v>
      </c>
      <c r="O39" s="13"/>
    </row>
    <row r="40" spans="1:17" x14ac:dyDescent="0.25">
      <c r="A40" s="25" t="s">
        <v>10</v>
      </c>
      <c r="B40" s="34"/>
      <c r="C40" s="35">
        <f>C39-B39</f>
        <v>0</v>
      </c>
      <c r="D40" s="35">
        <f t="shared" ref="D40:I40" si="6">D39-C39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4">
        <f>J39-I39</f>
        <v>0</v>
      </c>
      <c r="K40" s="37">
        <f>K39-J39</f>
        <v>0</v>
      </c>
      <c r="L40" s="34">
        <f>L39-K39</f>
        <v>0</v>
      </c>
      <c r="M40" s="34">
        <f>M39-L39</f>
        <v>0</v>
      </c>
      <c r="N40" s="34">
        <f>N39-M39</f>
        <v>0</v>
      </c>
    </row>
    <row r="41" spans="1:17" x14ac:dyDescent="0.25">
      <c r="B41" s="16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7" x14ac:dyDescent="0.25">
      <c r="F42" s="11"/>
    </row>
    <row r="44" spans="1:17" ht="33.75" x14ac:dyDescent="0.5">
      <c r="C44" s="38" t="s">
        <v>30</v>
      </c>
      <c r="J44" s="57">
        <v>100000</v>
      </c>
      <c r="K44" s="57"/>
      <c r="L44" s="16">
        <f>J44/12</f>
        <v>8333.3333333333339</v>
      </c>
      <c r="N44" s="16"/>
    </row>
    <row r="45" spans="1:17" ht="33.75" x14ac:dyDescent="0.5">
      <c r="C45" s="38" t="s">
        <v>17</v>
      </c>
      <c r="J45" s="58">
        <f>I39-B39</f>
        <v>0</v>
      </c>
      <c r="K45" s="58"/>
      <c r="L45" s="39">
        <f>J45/J44</f>
        <v>0</v>
      </c>
    </row>
    <row r="46" spans="1:17" ht="33.75" x14ac:dyDescent="0.5">
      <c r="C46" s="38" t="s">
        <v>31</v>
      </c>
      <c r="J46" s="59">
        <f>J44-J45</f>
        <v>100000</v>
      </c>
      <c r="K46" s="59"/>
      <c r="L46" s="40">
        <f>J46/8</f>
        <v>12500</v>
      </c>
      <c r="M46" s="41"/>
    </row>
    <row r="47" spans="1:17" s="8" customFormat="1" ht="33.75" x14ac:dyDescent="0.5">
      <c r="A47" s="1"/>
      <c r="B47" s="1"/>
      <c r="C47" s="38" t="s">
        <v>32</v>
      </c>
      <c r="D47" s="1"/>
      <c r="H47" s="1"/>
      <c r="J47" s="57">
        <f>N39-B39</f>
        <v>0</v>
      </c>
      <c r="K47" s="57"/>
      <c r="L47" s="39">
        <f>J47/J44</f>
        <v>0</v>
      </c>
      <c r="O47" s="1"/>
      <c r="P47" s="1"/>
      <c r="Q47" s="1"/>
    </row>
    <row r="48" spans="1:17" s="8" customFormat="1" ht="33.75" x14ac:dyDescent="0.5">
      <c r="A48" s="1"/>
      <c r="B48" s="1"/>
      <c r="C48" s="38" t="s">
        <v>33</v>
      </c>
      <c r="D48" s="1"/>
      <c r="H48" s="1"/>
      <c r="J48" s="59">
        <f>J44-J47</f>
        <v>100000</v>
      </c>
      <c r="K48" s="59"/>
      <c r="O48" s="1"/>
      <c r="P48" s="1"/>
      <c r="Q48" s="1"/>
    </row>
    <row r="49" spans="1:17" s="8" customFormat="1" x14ac:dyDescent="0.25">
      <c r="A49" s="1"/>
      <c r="B49" s="1"/>
      <c r="C49" s="1"/>
      <c r="D49" s="1"/>
      <c r="H49" s="1"/>
      <c r="J49" s="9" t="s">
        <v>18</v>
      </c>
      <c r="K49" s="19">
        <f>J48</f>
        <v>100000</v>
      </c>
      <c r="O49" s="1"/>
      <c r="P49" s="1"/>
      <c r="Q49" s="1"/>
    </row>
    <row r="50" spans="1:17" s="8" customFormat="1" x14ac:dyDescent="0.25">
      <c r="A50" s="1"/>
      <c r="B50" s="1"/>
      <c r="C50" s="1"/>
      <c r="D50" s="1"/>
      <c r="H50" s="1"/>
      <c r="J50" s="9"/>
      <c r="K50" s="42">
        <f>(K49-J48)/K49</f>
        <v>0</v>
      </c>
      <c r="O50" s="1"/>
      <c r="P50" s="1"/>
      <c r="Q50" s="1"/>
    </row>
  </sheetData>
  <mergeCells count="5">
    <mergeCell ref="J44:K44"/>
    <mergeCell ref="J45:K45"/>
    <mergeCell ref="J46:K46"/>
    <mergeCell ref="J47:K47"/>
    <mergeCell ref="J48:K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Q50"/>
  <sheetViews>
    <sheetView workbookViewId="0">
      <selection activeCell="C2" sqref="C2:N2"/>
    </sheetView>
  </sheetViews>
  <sheetFormatPr defaultRowHeight="15" x14ac:dyDescent="0.25"/>
  <cols>
    <col min="1" max="1" width="22.5703125" style="1" customWidth="1"/>
    <col min="2" max="2" width="11.42578125" style="1" customWidth="1"/>
    <col min="3" max="4" width="11.5703125" style="1" bestFit="1" customWidth="1"/>
    <col min="5" max="6" width="11.5703125" style="8" bestFit="1" customWidth="1"/>
    <col min="7" max="7" width="10.5703125" style="8" bestFit="1" customWidth="1"/>
    <col min="8" max="8" width="11.42578125" style="1" customWidth="1"/>
    <col min="9" max="9" width="11.85546875" style="8" customWidth="1"/>
    <col min="10" max="10" width="12.5703125" style="9" customWidth="1"/>
    <col min="11" max="11" width="12.5703125" style="10" bestFit="1" customWidth="1"/>
    <col min="12" max="14" width="12.7109375" style="8" bestFit="1" customWidth="1"/>
    <col min="15" max="15" width="9.140625" style="1"/>
    <col min="16" max="17" width="10.5703125" style="1" bestFit="1" customWidth="1"/>
    <col min="18" max="16384" width="9.140625" style="1"/>
  </cols>
  <sheetData>
    <row r="2" spans="1:17" x14ac:dyDescent="0.25">
      <c r="B2" s="2">
        <v>43465</v>
      </c>
      <c r="C2" s="3">
        <v>43496</v>
      </c>
      <c r="D2" s="4">
        <v>43524</v>
      </c>
      <c r="E2" s="5">
        <v>43555</v>
      </c>
      <c r="F2" s="5">
        <v>43585</v>
      </c>
      <c r="G2" s="5">
        <v>43616</v>
      </c>
      <c r="H2" s="5">
        <v>43646</v>
      </c>
      <c r="I2" s="5">
        <v>43677</v>
      </c>
      <c r="J2" s="2">
        <v>43708</v>
      </c>
      <c r="K2" s="6">
        <v>43738</v>
      </c>
      <c r="L2" s="2">
        <v>43769</v>
      </c>
      <c r="M2" s="2">
        <v>43799</v>
      </c>
      <c r="N2" s="2">
        <v>43830</v>
      </c>
    </row>
    <row r="3" spans="1:17" x14ac:dyDescent="0.25">
      <c r="A3" s="7" t="s">
        <v>0</v>
      </c>
      <c r="B3" s="8"/>
    </row>
    <row r="4" spans="1:17" x14ac:dyDescent="0.25">
      <c r="A4" s="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7" x14ac:dyDescent="0.2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2"/>
    </row>
    <row r="6" spans="1:17" x14ac:dyDescent="0.25">
      <c r="A6" s="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3"/>
    </row>
    <row r="7" spans="1:17" x14ac:dyDescent="0.25">
      <c r="A7" s="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4"/>
      <c r="Q7" s="13"/>
    </row>
    <row r="8" spans="1:17" s="8" customFormat="1" x14ac:dyDescent="0.25">
      <c r="A8" s="8" t="s">
        <v>49</v>
      </c>
      <c r="B8" s="15"/>
      <c r="C8" s="11"/>
      <c r="D8" s="11"/>
      <c r="E8" s="11"/>
      <c r="F8" s="11"/>
      <c r="G8" s="11"/>
      <c r="H8" s="11"/>
      <c r="I8" s="11"/>
      <c r="J8" s="11"/>
      <c r="K8" s="15"/>
      <c r="L8" s="15"/>
      <c r="M8" s="15"/>
      <c r="N8" s="15"/>
      <c r="P8" s="16"/>
    </row>
    <row r="9" spans="1:17" x14ac:dyDescent="0.25">
      <c r="A9" s="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  <c r="P9" s="16"/>
    </row>
    <row r="10" spans="1:17" x14ac:dyDescent="0.25">
      <c r="A10" s="1" t="s">
        <v>20</v>
      </c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1"/>
      <c r="M10" s="11"/>
      <c r="N10" s="11"/>
    </row>
    <row r="11" spans="1:17" x14ac:dyDescent="0.25">
      <c r="A11" s="1" t="s">
        <v>21</v>
      </c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1"/>
      <c r="M11" s="11"/>
      <c r="N11" s="11"/>
    </row>
    <row r="12" spans="1:17" x14ac:dyDescent="0.25">
      <c r="A12" s="1" t="s">
        <v>5</v>
      </c>
      <c r="B12" s="11"/>
      <c r="C12" s="11"/>
      <c r="D12" s="11"/>
      <c r="E12" s="11"/>
      <c r="F12" s="11"/>
      <c r="G12" s="11"/>
      <c r="H12" s="11"/>
      <c r="I12" s="11"/>
      <c r="J12" s="15"/>
      <c r="K12" s="15"/>
      <c r="L12" s="11"/>
      <c r="M12" s="11"/>
      <c r="N12" s="11"/>
      <c r="P12" s="14"/>
      <c r="Q12" s="14"/>
    </row>
    <row r="13" spans="1:17" x14ac:dyDescent="0.25">
      <c r="A13" s="1" t="s">
        <v>25</v>
      </c>
      <c r="B13" s="11"/>
      <c r="C13" s="11"/>
      <c r="D13" s="11"/>
      <c r="E13" s="11"/>
      <c r="F13" s="11"/>
      <c r="G13" s="11"/>
      <c r="H13" s="11"/>
      <c r="I13" s="11"/>
      <c r="J13" s="15"/>
      <c r="K13" s="15"/>
      <c r="L13" s="11"/>
      <c r="M13" s="11"/>
      <c r="N13" s="11"/>
      <c r="P13" s="14"/>
      <c r="Q13" s="14"/>
    </row>
    <row r="14" spans="1:17" x14ac:dyDescent="0.25">
      <c r="A14" s="1" t="s">
        <v>26</v>
      </c>
      <c r="B14" s="11"/>
      <c r="C14" s="11"/>
      <c r="D14" s="11"/>
      <c r="E14" s="11"/>
      <c r="F14" s="11"/>
      <c r="G14" s="11"/>
      <c r="H14" s="11"/>
      <c r="I14" s="11"/>
      <c r="J14" s="15"/>
      <c r="K14" s="15"/>
      <c r="L14" s="11"/>
      <c r="M14" s="11"/>
      <c r="N14" s="11"/>
      <c r="P14" s="14"/>
      <c r="Q14" s="14"/>
    </row>
    <row r="15" spans="1:17" x14ac:dyDescent="0.25">
      <c r="A15" s="1" t="s">
        <v>22</v>
      </c>
      <c r="B15" s="11"/>
      <c r="C15" s="11"/>
      <c r="D15" s="11"/>
      <c r="E15" s="11"/>
      <c r="F15" s="11"/>
      <c r="G15" s="11"/>
      <c r="H15" s="11"/>
      <c r="I15" s="11"/>
      <c r="J15" s="15"/>
      <c r="K15" s="15"/>
      <c r="L15" s="11"/>
      <c r="M15" s="11"/>
      <c r="N15" s="11"/>
      <c r="P15" s="14"/>
      <c r="Q15" s="14"/>
    </row>
    <row r="16" spans="1:17" x14ac:dyDescent="0.25">
      <c r="A16" s="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17"/>
    </row>
    <row r="17" spans="1:16" x14ac:dyDescent="0.25">
      <c r="A17" s="1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7"/>
    </row>
    <row r="18" spans="1:16" x14ac:dyDescent="0.25">
      <c r="A18" s="1" t="s">
        <v>7</v>
      </c>
      <c r="B18" s="11"/>
      <c r="C18" s="11"/>
      <c r="D18" s="11"/>
      <c r="E18" s="11"/>
      <c r="F18" s="11"/>
      <c r="G18" s="11"/>
      <c r="H18" s="11"/>
      <c r="I18" s="11"/>
      <c r="J18" s="15"/>
      <c r="K18" s="15"/>
      <c r="L18" s="11"/>
      <c r="M18" s="11"/>
      <c r="N18" s="11"/>
      <c r="P18" s="14"/>
    </row>
    <row r="19" spans="1:16" x14ac:dyDescent="0.25">
      <c r="A19" s="1" t="s">
        <v>24</v>
      </c>
      <c r="B19" s="11"/>
      <c r="C19" s="11"/>
      <c r="D19" s="11"/>
      <c r="E19" s="11"/>
      <c r="F19" s="11"/>
      <c r="G19" s="11"/>
      <c r="H19" s="11"/>
      <c r="I19" s="11"/>
      <c r="J19" s="15"/>
      <c r="K19" s="15"/>
      <c r="L19" s="11"/>
      <c r="M19" s="11"/>
      <c r="N19" s="11"/>
      <c r="P19" s="14"/>
    </row>
    <row r="20" spans="1:16" x14ac:dyDescent="0.25">
      <c r="A20" s="1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5"/>
      <c r="L20" s="11"/>
      <c r="M20" s="11"/>
      <c r="N20" s="11"/>
      <c r="P20" s="14"/>
    </row>
    <row r="21" spans="1:16" s="8" customFormat="1" x14ac:dyDescent="0.25">
      <c r="A21" s="8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5.75" thickBot="1" x14ac:dyDescent="0.3">
      <c r="B22" s="11"/>
      <c r="I22" s="16"/>
      <c r="J22" s="18"/>
      <c r="K22" s="19"/>
      <c r="L22" s="11"/>
      <c r="M22" s="11"/>
      <c r="N22" s="11"/>
      <c r="O22" s="13"/>
    </row>
    <row r="23" spans="1:16" ht="15.75" thickBot="1" x14ac:dyDescent="0.3">
      <c r="A23" s="20" t="s">
        <v>9</v>
      </c>
      <c r="B23" s="21">
        <f t="shared" ref="B23:N23" si="0">SUM(B4:B22)</f>
        <v>0</v>
      </c>
      <c r="C23" s="22">
        <f t="shared" si="0"/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1">
        <f t="shared" si="0"/>
        <v>0</v>
      </c>
      <c r="K23" s="23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4"/>
    </row>
    <row r="24" spans="1:16" x14ac:dyDescent="0.25">
      <c r="A24" s="25" t="s">
        <v>10</v>
      </c>
      <c r="B24" s="26"/>
      <c r="C24" s="27">
        <f>C23-B23</f>
        <v>0</v>
      </c>
      <c r="D24" s="27">
        <f t="shared" ref="D24:I24" si="1">D23-C23</f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6">
        <f>J23-I23</f>
        <v>0</v>
      </c>
      <c r="K24" s="29">
        <f>K23-J23</f>
        <v>0</v>
      </c>
      <c r="L24" s="26">
        <f>L23-K23</f>
        <v>0</v>
      </c>
      <c r="M24" s="26">
        <f>M23-L23</f>
        <v>0</v>
      </c>
      <c r="N24" s="26">
        <f>N23-M23</f>
        <v>0</v>
      </c>
    </row>
    <row r="25" spans="1:16" x14ac:dyDescent="0.25">
      <c r="B25" s="11"/>
      <c r="D25" s="14"/>
      <c r="E25" s="11"/>
      <c r="L25" s="11"/>
      <c r="M25" s="11"/>
      <c r="N25" s="11"/>
    </row>
    <row r="26" spans="1:16" x14ac:dyDescent="0.25">
      <c r="B26" s="11"/>
      <c r="L26" s="11"/>
      <c r="M26" s="11"/>
      <c r="N26" s="11"/>
    </row>
    <row r="27" spans="1:16" x14ac:dyDescent="0.25">
      <c r="A27" s="43" t="s">
        <v>11</v>
      </c>
      <c r="B27" s="11"/>
      <c r="L27" s="11"/>
      <c r="M27" s="11"/>
      <c r="N27" s="11"/>
    </row>
    <row r="28" spans="1:16" x14ac:dyDescent="0.25">
      <c r="A28" s="1" t="s">
        <v>12</v>
      </c>
      <c r="B28" s="11"/>
      <c r="H28" s="16"/>
      <c r="I28" s="16"/>
      <c r="J28" s="15"/>
      <c r="L28" s="11"/>
      <c r="M28" s="11"/>
      <c r="N28" s="11"/>
    </row>
    <row r="29" spans="1:16" x14ac:dyDescent="0.25">
      <c r="A29" s="1" t="s">
        <v>28</v>
      </c>
      <c r="B29" s="11"/>
      <c r="C29" s="11"/>
      <c r="D29" s="11"/>
      <c r="E29" s="11"/>
      <c r="F29" s="11"/>
      <c r="G29" s="11"/>
      <c r="H29" s="16"/>
      <c r="J29" s="15"/>
      <c r="K29" s="9"/>
      <c r="L29" s="11"/>
      <c r="M29" s="11"/>
      <c r="N29" s="11"/>
    </row>
    <row r="30" spans="1:16" x14ac:dyDescent="0.25">
      <c r="A30" s="1" t="s">
        <v>27</v>
      </c>
      <c r="B30" s="11"/>
      <c r="C30" s="11"/>
      <c r="D30" s="11"/>
      <c r="E30" s="11"/>
      <c r="F30" s="11"/>
      <c r="G30" s="11"/>
      <c r="H30" s="16"/>
      <c r="J30" s="15"/>
      <c r="K30" s="9"/>
      <c r="L30" s="11"/>
      <c r="M30" s="11"/>
      <c r="N30" s="11"/>
    </row>
    <row r="31" spans="1:16" x14ac:dyDescent="0.25">
      <c r="A31" s="1" t="s">
        <v>29</v>
      </c>
      <c r="B31" s="11"/>
      <c r="C31" s="11"/>
      <c r="D31" s="11"/>
      <c r="E31" s="11"/>
      <c r="F31" s="11"/>
      <c r="G31" s="11"/>
      <c r="H31" s="16"/>
      <c r="I31" s="11"/>
      <c r="J31" s="15"/>
      <c r="K31" s="9"/>
      <c r="L31" s="11"/>
      <c r="M31" s="11"/>
      <c r="N31" s="11"/>
    </row>
    <row r="32" spans="1:16" x14ac:dyDescent="0.25">
      <c r="A32" s="1" t="s">
        <v>13</v>
      </c>
      <c r="B32" s="11"/>
      <c r="C32" s="11"/>
      <c r="D32" s="11"/>
      <c r="E32" s="11"/>
      <c r="F32" s="11"/>
      <c r="G32" s="11"/>
      <c r="H32" s="16"/>
      <c r="J32" s="15"/>
      <c r="K32" s="9"/>
      <c r="L32" s="11"/>
      <c r="M32" s="11"/>
      <c r="N32" s="11"/>
    </row>
    <row r="33" spans="1:17" x14ac:dyDescent="0.25">
      <c r="A33" s="1" t="s">
        <v>14</v>
      </c>
      <c r="B33" s="11"/>
      <c r="C33" s="11"/>
      <c r="D33" s="11"/>
      <c r="E33" s="11"/>
      <c r="F33" s="16"/>
      <c r="G33" s="16"/>
      <c r="H33" s="16"/>
      <c r="J33" s="15"/>
      <c r="K33" s="9"/>
      <c r="L33" s="11"/>
      <c r="M33" s="11"/>
      <c r="N33" s="11"/>
    </row>
    <row r="34" spans="1:17" ht="15.75" thickBot="1" x14ac:dyDescent="0.3">
      <c r="B34" s="11"/>
      <c r="J34" s="15"/>
      <c r="L34" s="11"/>
      <c r="M34" s="11"/>
      <c r="N34" s="11"/>
    </row>
    <row r="35" spans="1:17" ht="15.75" thickBot="1" x14ac:dyDescent="0.3">
      <c r="A35" s="20" t="s">
        <v>15</v>
      </c>
      <c r="B35" s="30">
        <f t="shared" ref="B35:G35" si="2">SUM(B29:B34)</f>
        <v>0</v>
      </c>
      <c r="C35" s="31">
        <f t="shared" si="2"/>
        <v>0</v>
      </c>
      <c r="D35" s="31">
        <f t="shared" si="2"/>
        <v>0</v>
      </c>
      <c r="E35" s="32">
        <f t="shared" si="2"/>
        <v>0</v>
      </c>
      <c r="F35" s="32">
        <f t="shared" si="2"/>
        <v>0</v>
      </c>
      <c r="G35" s="32">
        <f t="shared" si="2"/>
        <v>0</v>
      </c>
      <c r="H35" s="32">
        <f>SUM(H28:H34)</f>
        <v>0</v>
      </c>
      <c r="I35" s="32">
        <f t="shared" ref="I35:N35" si="3">SUM(I28:I34)</f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7" x14ac:dyDescent="0.25">
      <c r="A36" s="25" t="s">
        <v>10</v>
      </c>
      <c r="B36" s="18"/>
      <c r="C36" s="13">
        <f>C35-B35</f>
        <v>0</v>
      </c>
      <c r="D36" s="13">
        <f t="shared" ref="D36:I36" si="4">D35-C35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8">
        <f>J35-I35</f>
        <v>0</v>
      </c>
      <c r="K36" s="19">
        <f>K35-J35</f>
        <v>0</v>
      </c>
      <c r="L36" s="18">
        <f>L35-K35</f>
        <v>0</v>
      </c>
      <c r="M36" s="18">
        <f>M35-L35</f>
        <v>0</v>
      </c>
      <c r="N36" s="18">
        <f>N35-M35</f>
        <v>0</v>
      </c>
    </row>
    <row r="37" spans="1:17" x14ac:dyDescent="0.25">
      <c r="A37" s="25"/>
      <c r="B37" s="11"/>
      <c r="D37" s="14"/>
      <c r="E37" s="11"/>
      <c r="L37" s="11"/>
      <c r="M37" s="11"/>
      <c r="N37" s="11"/>
    </row>
    <row r="38" spans="1:17" ht="15.75" thickBot="1" x14ac:dyDescent="0.3">
      <c r="B38" s="11"/>
      <c r="L38" s="11"/>
      <c r="M38" s="11"/>
      <c r="N38" s="11"/>
    </row>
    <row r="39" spans="1:17" ht="15.75" thickBot="1" x14ac:dyDescent="0.3">
      <c r="A39" s="20" t="s">
        <v>16</v>
      </c>
      <c r="B39" s="30">
        <f t="shared" ref="B39:N39" si="5">B23-B35</f>
        <v>0</v>
      </c>
      <c r="C39" s="31">
        <f t="shared" si="5"/>
        <v>0</v>
      </c>
      <c r="D39" s="31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0">
        <f>J23-J35</f>
        <v>0</v>
      </c>
      <c r="K39" s="33">
        <f t="shared" si="5"/>
        <v>0</v>
      </c>
      <c r="L39" s="30">
        <f t="shared" si="5"/>
        <v>0</v>
      </c>
      <c r="M39" s="30">
        <f>M23-M35</f>
        <v>0</v>
      </c>
      <c r="N39" s="30">
        <f t="shared" si="5"/>
        <v>0</v>
      </c>
      <c r="O39" s="13"/>
    </row>
    <row r="40" spans="1:17" x14ac:dyDescent="0.25">
      <c r="A40" s="25" t="s">
        <v>10</v>
      </c>
      <c r="B40" s="34"/>
      <c r="C40" s="35">
        <f>C39-B39</f>
        <v>0</v>
      </c>
      <c r="D40" s="35">
        <f t="shared" ref="D40:I40" si="6">D39-C39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4">
        <f>J39-I39</f>
        <v>0</v>
      </c>
      <c r="K40" s="37">
        <f>K39-J39</f>
        <v>0</v>
      </c>
      <c r="L40" s="34">
        <f>L39-K39</f>
        <v>0</v>
      </c>
      <c r="M40" s="34">
        <f>M39-L39</f>
        <v>0</v>
      </c>
      <c r="N40" s="34">
        <f>N39-M39</f>
        <v>0</v>
      </c>
    </row>
    <row r="41" spans="1:17" x14ac:dyDescent="0.25">
      <c r="B41" s="16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7" x14ac:dyDescent="0.25">
      <c r="F42" s="11"/>
    </row>
    <row r="44" spans="1:17" ht="33.75" x14ac:dyDescent="0.5">
      <c r="C44" s="38" t="s">
        <v>30</v>
      </c>
      <c r="J44" s="57">
        <v>100000</v>
      </c>
      <c r="K44" s="57"/>
      <c r="L44" s="16">
        <f>J44/12</f>
        <v>8333.3333333333339</v>
      </c>
      <c r="N44" s="16"/>
    </row>
    <row r="45" spans="1:17" ht="33.75" x14ac:dyDescent="0.5">
      <c r="C45" s="38" t="s">
        <v>17</v>
      </c>
      <c r="J45" s="58">
        <f>I39-B39</f>
        <v>0</v>
      </c>
      <c r="K45" s="58"/>
      <c r="L45" s="39">
        <f>J45/J44</f>
        <v>0</v>
      </c>
    </row>
    <row r="46" spans="1:17" ht="33.75" x14ac:dyDescent="0.5">
      <c r="C46" s="38" t="s">
        <v>31</v>
      </c>
      <c r="J46" s="59">
        <f>J44-J45</f>
        <v>100000</v>
      </c>
      <c r="K46" s="59"/>
      <c r="L46" s="40">
        <f>J46/8</f>
        <v>12500</v>
      </c>
      <c r="M46" s="41"/>
    </row>
    <row r="47" spans="1:17" s="8" customFormat="1" ht="33.75" x14ac:dyDescent="0.5">
      <c r="A47" s="1"/>
      <c r="B47" s="1"/>
      <c r="C47" s="38" t="s">
        <v>32</v>
      </c>
      <c r="D47" s="1"/>
      <c r="H47" s="1"/>
      <c r="J47" s="57">
        <f>N39-B39</f>
        <v>0</v>
      </c>
      <c r="K47" s="57"/>
      <c r="L47" s="39">
        <f>J47/J44</f>
        <v>0</v>
      </c>
      <c r="O47" s="1"/>
      <c r="P47" s="1"/>
      <c r="Q47" s="1"/>
    </row>
    <row r="48" spans="1:17" s="8" customFormat="1" ht="33.75" x14ac:dyDescent="0.5">
      <c r="A48" s="1"/>
      <c r="B48" s="1"/>
      <c r="C48" s="38" t="s">
        <v>33</v>
      </c>
      <c r="D48" s="1"/>
      <c r="H48" s="1"/>
      <c r="J48" s="59">
        <f>J44-J47</f>
        <v>100000</v>
      </c>
      <c r="K48" s="59"/>
      <c r="O48" s="1"/>
      <c r="P48" s="1"/>
      <c r="Q48" s="1"/>
    </row>
    <row r="49" spans="1:17" s="8" customFormat="1" x14ac:dyDescent="0.25">
      <c r="A49" s="1"/>
      <c r="B49" s="1"/>
      <c r="C49" s="1"/>
      <c r="D49" s="1"/>
      <c r="H49" s="1"/>
      <c r="J49" s="9" t="s">
        <v>18</v>
      </c>
      <c r="K49" s="19">
        <f>J48</f>
        <v>100000</v>
      </c>
      <c r="O49" s="1"/>
      <c r="P49" s="1"/>
      <c r="Q49" s="1"/>
    </row>
    <row r="50" spans="1:17" s="8" customFormat="1" x14ac:dyDescent="0.25">
      <c r="A50" s="1"/>
      <c r="B50" s="1"/>
      <c r="C50" s="1"/>
      <c r="D50" s="1"/>
      <c r="H50" s="1"/>
      <c r="J50" s="9"/>
      <c r="K50" s="42">
        <f>(K49-J48)/K49</f>
        <v>0</v>
      </c>
      <c r="O50" s="1"/>
      <c r="P50" s="1"/>
      <c r="Q50" s="1"/>
    </row>
  </sheetData>
  <mergeCells count="5">
    <mergeCell ref="J44:K44"/>
    <mergeCell ref="J45:K45"/>
    <mergeCell ref="J46:K46"/>
    <mergeCell ref="J47:K47"/>
    <mergeCell ref="J48:K4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Q50"/>
  <sheetViews>
    <sheetView workbookViewId="0">
      <selection activeCell="D2" sqref="C2:N2"/>
    </sheetView>
  </sheetViews>
  <sheetFormatPr defaultRowHeight="15" x14ac:dyDescent="0.25"/>
  <cols>
    <col min="1" max="1" width="22.5703125" style="1" customWidth="1"/>
    <col min="2" max="2" width="11.42578125" style="1" customWidth="1"/>
    <col min="3" max="4" width="11.5703125" style="1" bestFit="1" customWidth="1"/>
    <col min="5" max="6" width="11.5703125" style="8" bestFit="1" customWidth="1"/>
    <col min="7" max="7" width="10.5703125" style="8" bestFit="1" customWidth="1"/>
    <col min="8" max="8" width="11.42578125" style="1" customWidth="1"/>
    <col min="9" max="9" width="11.85546875" style="8" customWidth="1"/>
    <col min="10" max="10" width="12.5703125" style="9" customWidth="1"/>
    <col min="11" max="11" width="12.5703125" style="10" bestFit="1" customWidth="1"/>
    <col min="12" max="14" width="12.7109375" style="8" bestFit="1" customWidth="1"/>
    <col min="15" max="15" width="9.140625" style="1"/>
    <col min="16" max="17" width="10.5703125" style="1" bestFit="1" customWidth="1"/>
    <col min="18" max="16384" width="9.140625" style="1"/>
  </cols>
  <sheetData>
    <row r="2" spans="1:17" x14ac:dyDescent="0.25">
      <c r="B2" s="2">
        <v>43830</v>
      </c>
      <c r="C2" s="3">
        <v>43861</v>
      </c>
      <c r="D2" s="4">
        <v>43889</v>
      </c>
      <c r="E2" s="5">
        <v>43921</v>
      </c>
      <c r="F2" s="5">
        <v>43951</v>
      </c>
      <c r="G2" s="5">
        <v>43982</v>
      </c>
      <c r="H2" s="5">
        <v>44012</v>
      </c>
      <c r="I2" s="5">
        <v>44043</v>
      </c>
      <c r="J2" s="2">
        <v>44074</v>
      </c>
      <c r="K2" s="6">
        <v>44104</v>
      </c>
      <c r="L2" s="2">
        <v>44135</v>
      </c>
      <c r="M2" s="2">
        <v>44165</v>
      </c>
      <c r="N2" s="2">
        <v>44196</v>
      </c>
    </row>
    <row r="3" spans="1:17" x14ac:dyDescent="0.25">
      <c r="A3" s="7" t="s">
        <v>0</v>
      </c>
      <c r="B3" s="8"/>
    </row>
    <row r="4" spans="1:17" x14ac:dyDescent="0.25">
      <c r="A4" s="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7" x14ac:dyDescent="0.2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2"/>
    </row>
    <row r="6" spans="1:17" x14ac:dyDescent="0.25">
      <c r="A6" s="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3"/>
    </row>
    <row r="7" spans="1:17" x14ac:dyDescent="0.25">
      <c r="A7" s="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4"/>
      <c r="Q7" s="13"/>
    </row>
    <row r="8" spans="1:17" s="8" customFormat="1" x14ac:dyDescent="0.25">
      <c r="A8" s="8" t="s">
        <v>49</v>
      </c>
      <c r="B8" s="15"/>
      <c r="C8" s="11"/>
      <c r="D8" s="11"/>
      <c r="E8" s="11"/>
      <c r="F8" s="11"/>
      <c r="G8" s="11"/>
      <c r="H8" s="11"/>
      <c r="I8" s="11"/>
      <c r="J8" s="11"/>
      <c r="K8" s="15"/>
      <c r="L8" s="15"/>
      <c r="M8" s="15"/>
      <c r="N8" s="15"/>
      <c r="P8" s="16"/>
    </row>
    <row r="9" spans="1:17" x14ac:dyDescent="0.25">
      <c r="A9" s="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  <c r="P9" s="16"/>
    </row>
    <row r="10" spans="1:17" x14ac:dyDescent="0.25">
      <c r="A10" s="1" t="s">
        <v>20</v>
      </c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1"/>
      <c r="M10" s="11"/>
      <c r="N10" s="11"/>
    </row>
    <row r="11" spans="1:17" x14ac:dyDescent="0.25">
      <c r="A11" s="1" t="s">
        <v>21</v>
      </c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1"/>
      <c r="M11" s="11"/>
      <c r="N11" s="11"/>
    </row>
    <row r="12" spans="1:17" x14ac:dyDescent="0.25">
      <c r="A12" s="1" t="s">
        <v>5</v>
      </c>
      <c r="B12" s="11"/>
      <c r="C12" s="11"/>
      <c r="D12" s="11"/>
      <c r="E12" s="11"/>
      <c r="F12" s="11"/>
      <c r="G12" s="11"/>
      <c r="H12" s="11"/>
      <c r="I12" s="11"/>
      <c r="J12" s="15"/>
      <c r="K12" s="15"/>
      <c r="L12" s="11"/>
      <c r="M12" s="11"/>
      <c r="N12" s="11"/>
      <c r="P12" s="14"/>
      <c r="Q12" s="14"/>
    </row>
    <row r="13" spans="1:17" x14ac:dyDescent="0.25">
      <c r="A13" s="1" t="s">
        <v>25</v>
      </c>
      <c r="B13" s="11"/>
      <c r="C13" s="11"/>
      <c r="D13" s="11"/>
      <c r="E13" s="11"/>
      <c r="F13" s="11"/>
      <c r="G13" s="11"/>
      <c r="H13" s="11"/>
      <c r="I13" s="11"/>
      <c r="J13" s="15"/>
      <c r="K13" s="15"/>
      <c r="L13" s="11"/>
      <c r="M13" s="11"/>
      <c r="N13" s="11"/>
      <c r="P13" s="14"/>
      <c r="Q13" s="14"/>
    </row>
    <row r="14" spans="1:17" x14ac:dyDescent="0.25">
      <c r="A14" s="1" t="s">
        <v>26</v>
      </c>
      <c r="B14" s="11"/>
      <c r="C14" s="11"/>
      <c r="D14" s="11"/>
      <c r="E14" s="11"/>
      <c r="F14" s="11"/>
      <c r="G14" s="11"/>
      <c r="H14" s="11"/>
      <c r="I14" s="11"/>
      <c r="J14" s="15"/>
      <c r="K14" s="15"/>
      <c r="L14" s="11"/>
      <c r="M14" s="11"/>
      <c r="N14" s="11"/>
      <c r="P14" s="14"/>
      <c r="Q14" s="14"/>
    </row>
    <row r="15" spans="1:17" x14ac:dyDescent="0.25">
      <c r="A15" s="1" t="s">
        <v>22</v>
      </c>
      <c r="B15" s="11"/>
      <c r="C15" s="11"/>
      <c r="D15" s="11"/>
      <c r="E15" s="11"/>
      <c r="F15" s="11"/>
      <c r="G15" s="11"/>
      <c r="H15" s="11"/>
      <c r="I15" s="11"/>
      <c r="J15" s="15"/>
      <c r="K15" s="15"/>
      <c r="L15" s="11"/>
      <c r="M15" s="11"/>
      <c r="N15" s="11"/>
      <c r="P15" s="14"/>
      <c r="Q15" s="14"/>
    </row>
    <row r="16" spans="1:17" x14ac:dyDescent="0.25">
      <c r="A16" s="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17"/>
    </row>
    <row r="17" spans="1:16" x14ac:dyDescent="0.25">
      <c r="A17" s="1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7"/>
    </row>
    <row r="18" spans="1:16" x14ac:dyDescent="0.25">
      <c r="A18" s="1" t="s">
        <v>7</v>
      </c>
      <c r="B18" s="11"/>
      <c r="C18" s="11"/>
      <c r="D18" s="11"/>
      <c r="E18" s="11"/>
      <c r="F18" s="11"/>
      <c r="G18" s="11"/>
      <c r="H18" s="11"/>
      <c r="I18" s="11"/>
      <c r="J18" s="15"/>
      <c r="K18" s="15"/>
      <c r="L18" s="11"/>
      <c r="M18" s="11"/>
      <c r="N18" s="11"/>
      <c r="P18" s="14"/>
    </row>
    <row r="19" spans="1:16" x14ac:dyDescent="0.25">
      <c r="A19" s="1" t="s">
        <v>24</v>
      </c>
      <c r="B19" s="11"/>
      <c r="C19" s="11"/>
      <c r="D19" s="11"/>
      <c r="E19" s="11"/>
      <c r="F19" s="11"/>
      <c r="G19" s="11"/>
      <c r="H19" s="11"/>
      <c r="I19" s="11"/>
      <c r="J19" s="15"/>
      <c r="K19" s="15"/>
      <c r="L19" s="11"/>
      <c r="M19" s="11"/>
      <c r="N19" s="11"/>
      <c r="P19" s="14"/>
    </row>
    <row r="20" spans="1:16" x14ac:dyDescent="0.25">
      <c r="A20" s="1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5"/>
      <c r="L20" s="11"/>
      <c r="M20" s="11"/>
      <c r="N20" s="11"/>
      <c r="P20" s="14"/>
    </row>
    <row r="21" spans="1:16" s="8" customFormat="1" x14ac:dyDescent="0.25">
      <c r="A21" s="8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5.75" thickBot="1" x14ac:dyDescent="0.3">
      <c r="B22" s="11"/>
      <c r="I22" s="16"/>
      <c r="J22" s="18"/>
      <c r="K22" s="19"/>
      <c r="L22" s="11"/>
      <c r="M22" s="11"/>
      <c r="N22" s="11"/>
      <c r="O22" s="13"/>
    </row>
    <row r="23" spans="1:16" ht="15.75" thickBot="1" x14ac:dyDescent="0.3">
      <c r="A23" s="20" t="s">
        <v>9</v>
      </c>
      <c r="B23" s="21">
        <f t="shared" ref="B23:N23" si="0">SUM(B4:B22)</f>
        <v>0</v>
      </c>
      <c r="C23" s="22">
        <f t="shared" si="0"/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1">
        <f t="shared" si="0"/>
        <v>0</v>
      </c>
      <c r="K23" s="23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4"/>
    </row>
    <row r="24" spans="1:16" x14ac:dyDescent="0.25">
      <c r="A24" s="25" t="s">
        <v>10</v>
      </c>
      <c r="B24" s="26"/>
      <c r="C24" s="27">
        <f>C23-B23</f>
        <v>0</v>
      </c>
      <c r="D24" s="27">
        <f t="shared" ref="D24:I24" si="1">D23-C23</f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6">
        <f>J23-I23</f>
        <v>0</v>
      </c>
      <c r="K24" s="29">
        <f>K23-J23</f>
        <v>0</v>
      </c>
      <c r="L24" s="26">
        <f>L23-K23</f>
        <v>0</v>
      </c>
      <c r="M24" s="26">
        <f>M23-L23</f>
        <v>0</v>
      </c>
      <c r="N24" s="26">
        <f>N23-M23</f>
        <v>0</v>
      </c>
    </row>
    <row r="25" spans="1:16" x14ac:dyDescent="0.25">
      <c r="B25" s="11"/>
      <c r="D25" s="14"/>
      <c r="E25" s="11"/>
      <c r="L25" s="11"/>
      <c r="M25" s="11"/>
      <c r="N25" s="11"/>
    </row>
    <row r="26" spans="1:16" x14ac:dyDescent="0.25">
      <c r="B26" s="11"/>
      <c r="L26" s="11"/>
      <c r="M26" s="11"/>
      <c r="N26" s="11"/>
    </row>
    <row r="27" spans="1:16" x14ac:dyDescent="0.25">
      <c r="A27" s="43" t="s">
        <v>11</v>
      </c>
      <c r="B27" s="11"/>
      <c r="L27" s="11"/>
      <c r="M27" s="11"/>
      <c r="N27" s="11"/>
    </row>
    <row r="28" spans="1:16" x14ac:dyDescent="0.25">
      <c r="A28" s="1" t="s">
        <v>12</v>
      </c>
      <c r="B28" s="11"/>
      <c r="H28" s="16"/>
      <c r="I28" s="16"/>
      <c r="J28" s="15"/>
      <c r="L28" s="11"/>
      <c r="M28" s="11"/>
      <c r="N28" s="11"/>
    </row>
    <row r="29" spans="1:16" x14ac:dyDescent="0.25">
      <c r="A29" s="1" t="s">
        <v>28</v>
      </c>
      <c r="B29" s="11"/>
      <c r="C29" s="11"/>
      <c r="D29" s="11"/>
      <c r="E29" s="11"/>
      <c r="F29" s="11"/>
      <c r="G29" s="11"/>
      <c r="H29" s="16"/>
      <c r="J29" s="15"/>
      <c r="K29" s="9"/>
      <c r="L29" s="11"/>
      <c r="M29" s="11"/>
      <c r="N29" s="11"/>
    </row>
    <row r="30" spans="1:16" x14ac:dyDescent="0.25">
      <c r="A30" s="1" t="s">
        <v>27</v>
      </c>
      <c r="B30" s="11"/>
      <c r="C30" s="11"/>
      <c r="D30" s="11"/>
      <c r="E30" s="11"/>
      <c r="F30" s="11"/>
      <c r="G30" s="11"/>
      <c r="H30" s="16"/>
      <c r="J30" s="15"/>
      <c r="K30" s="9"/>
      <c r="L30" s="11"/>
      <c r="M30" s="11"/>
      <c r="N30" s="11"/>
    </row>
    <row r="31" spans="1:16" x14ac:dyDescent="0.25">
      <c r="A31" s="1" t="s">
        <v>29</v>
      </c>
      <c r="B31" s="11"/>
      <c r="C31" s="11"/>
      <c r="D31" s="11"/>
      <c r="E31" s="11"/>
      <c r="F31" s="11"/>
      <c r="G31" s="11"/>
      <c r="H31" s="16"/>
      <c r="I31" s="11"/>
      <c r="J31" s="15"/>
      <c r="K31" s="9"/>
      <c r="L31" s="11"/>
      <c r="M31" s="11"/>
      <c r="N31" s="11"/>
    </row>
    <row r="32" spans="1:16" x14ac:dyDescent="0.25">
      <c r="A32" s="1" t="s">
        <v>13</v>
      </c>
      <c r="B32" s="11"/>
      <c r="C32" s="11"/>
      <c r="D32" s="11"/>
      <c r="E32" s="11"/>
      <c r="F32" s="11"/>
      <c r="G32" s="11"/>
      <c r="H32" s="16"/>
      <c r="J32" s="15"/>
      <c r="K32" s="9"/>
      <c r="L32" s="11"/>
      <c r="M32" s="11"/>
      <c r="N32" s="11"/>
    </row>
    <row r="33" spans="1:17" x14ac:dyDescent="0.25">
      <c r="A33" s="1" t="s">
        <v>14</v>
      </c>
      <c r="B33" s="11"/>
      <c r="C33" s="11"/>
      <c r="D33" s="11"/>
      <c r="E33" s="11"/>
      <c r="F33" s="16"/>
      <c r="G33" s="16"/>
      <c r="H33" s="16"/>
      <c r="J33" s="15"/>
      <c r="K33" s="9"/>
      <c r="L33" s="11"/>
      <c r="M33" s="11"/>
      <c r="N33" s="11"/>
    </row>
    <row r="34" spans="1:17" ht="15.75" thickBot="1" x14ac:dyDescent="0.3">
      <c r="B34" s="11"/>
      <c r="J34" s="15"/>
      <c r="L34" s="11"/>
      <c r="M34" s="11"/>
      <c r="N34" s="11"/>
    </row>
    <row r="35" spans="1:17" ht="15.75" thickBot="1" x14ac:dyDescent="0.3">
      <c r="A35" s="20" t="s">
        <v>15</v>
      </c>
      <c r="B35" s="30">
        <f t="shared" ref="B35:G35" si="2">SUM(B29:B34)</f>
        <v>0</v>
      </c>
      <c r="C35" s="31">
        <f t="shared" si="2"/>
        <v>0</v>
      </c>
      <c r="D35" s="31">
        <f t="shared" si="2"/>
        <v>0</v>
      </c>
      <c r="E35" s="32">
        <f t="shared" si="2"/>
        <v>0</v>
      </c>
      <c r="F35" s="32">
        <f t="shared" si="2"/>
        <v>0</v>
      </c>
      <c r="G35" s="32">
        <f t="shared" si="2"/>
        <v>0</v>
      </c>
      <c r="H35" s="32">
        <f>SUM(H28:H34)</f>
        <v>0</v>
      </c>
      <c r="I35" s="32">
        <f t="shared" ref="I35:N35" si="3">SUM(I28:I34)</f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7" x14ac:dyDescent="0.25">
      <c r="A36" s="25" t="s">
        <v>10</v>
      </c>
      <c r="B36" s="18"/>
      <c r="C36" s="13">
        <f>C35-B35</f>
        <v>0</v>
      </c>
      <c r="D36" s="13">
        <f t="shared" ref="D36:I36" si="4">D35-C35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8">
        <f>J35-I35</f>
        <v>0</v>
      </c>
      <c r="K36" s="19">
        <f>K35-J35</f>
        <v>0</v>
      </c>
      <c r="L36" s="18">
        <f>L35-K35</f>
        <v>0</v>
      </c>
      <c r="M36" s="18">
        <f>M35-L35</f>
        <v>0</v>
      </c>
      <c r="N36" s="18">
        <f>N35-M35</f>
        <v>0</v>
      </c>
    </row>
    <row r="37" spans="1:17" x14ac:dyDescent="0.25">
      <c r="A37" s="25"/>
      <c r="B37" s="11"/>
      <c r="D37" s="14"/>
      <c r="E37" s="11"/>
      <c r="L37" s="11"/>
      <c r="M37" s="11"/>
      <c r="N37" s="11"/>
    </row>
    <row r="38" spans="1:17" ht="15.75" thickBot="1" x14ac:dyDescent="0.3">
      <c r="B38" s="11"/>
      <c r="L38" s="11"/>
      <c r="M38" s="11"/>
      <c r="N38" s="11"/>
    </row>
    <row r="39" spans="1:17" ht="15.75" thickBot="1" x14ac:dyDescent="0.3">
      <c r="A39" s="20" t="s">
        <v>16</v>
      </c>
      <c r="B39" s="30">
        <f t="shared" ref="B39:N39" si="5">B23-B35</f>
        <v>0</v>
      </c>
      <c r="C39" s="31">
        <f t="shared" si="5"/>
        <v>0</v>
      </c>
      <c r="D39" s="31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0">
        <f>J23-J35</f>
        <v>0</v>
      </c>
      <c r="K39" s="33">
        <f t="shared" si="5"/>
        <v>0</v>
      </c>
      <c r="L39" s="30">
        <f t="shared" si="5"/>
        <v>0</v>
      </c>
      <c r="M39" s="30">
        <f>M23-M35</f>
        <v>0</v>
      </c>
      <c r="N39" s="30">
        <f t="shared" si="5"/>
        <v>0</v>
      </c>
      <c r="O39" s="13"/>
    </row>
    <row r="40" spans="1:17" x14ac:dyDescent="0.25">
      <c r="A40" s="25" t="s">
        <v>10</v>
      </c>
      <c r="B40" s="34"/>
      <c r="C40" s="35">
        <f>C39-B39</f>
        <v>0</v>
      </c>
      <c r="D40" s="35">
        <f t="shared" ref="D40:I40" si="6">D39-C39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4">
        <f>J39-I39</f>
        <v>0</v>
      </c>
      <c r="K40" s="37">
        <f>K39-J39</f>
        <v>0</v>
      </c>
      <c r="L40" s="34">
        <f>L39-K39</f>
        <v>0</v>
      </c>
      <c r="M40" s="34">
        <f>M39-L39</f>
        <v>0</v>
      </c>
      <c r="N40" s="34">
        <f>N39-M39</f>
        <v>0</v>
      </c>
    </row>
    <row r="41" spans="1:17" x14ac:dyDescent="0.25">
      <c r="B41" s="16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7" x14ac:dyDescent="0.25">
      <c r="F42" s="11"/>
    </row>
    <row r="44" spans="1:17" ht="33.75" x14ac:dyDescent="0.5">
      <c r="C44" s="38" t="s">
        <v>30</v>
      </c>
      <c r="J44" s="57">
        <v>100000</v>
      </c>
      <c r="K44" s="57"/>
      <c r="L44" s="16">
        <f>J44/12</f>
        <v>8333.3333333333339</v>
      </c>
      <c r="N44" s="16"/>
    </row>
    <row r="45" spans="1:17" ht="33.75" x14ac:dyDescent="0.5">
      <c r="C45" s="38" t="s">
        <v>17</v>
      </c>
      <c r="J45" s="58">
        <f>I39-B39</f>
        <v>0</v>
      </c>
      <c r="K45" s="58"/>
      <c r="L45" s="39">
        <f>J45/J44</f>
        <v>0</v>
      </c>
    </row>
    <row r="46" spans="1:17" ht="33.75" x14ac:dyDescent="0.5">
      <c r="C46" s="38" t="s">
        <v>31</v>
      </c>
      <c r="J46" s="59">
        <f>J44-J45</f>
        <v>100000</v>
      </c>
      <c r="K46" s="59"/>
      <c r="L46" s="40">
        <f>J46/8</f>
        <v>12500</v>
      </c>
      <c r="M46" s="41"/>
    </row>
    <row r="47" spans="1:17" s="8" customFormat="1" ht="33.75" x14ac:dyDescent="0.5">
      <c r="A47" s="1"/>
      <c r="B47" s="1"/>
      <c r="C47" s="38" t="s">
        <v>32</v>
      </c>
      <c r="D47" s="1"/>
      <c r="H47" s="1"/>
      <c r="J47" s="57">
        <f>N39-B39</f>
        <v>0</v>
      </c>
      <c r="K47" s="57"/>
      <c r="L47" s="39">
        <f>J47/J44</f>
        <v>0</v>
      </c>
      <c r="O47" s="1"/>
      <c r="P47" s="1"/>
      <c r="Q47" s="1"/>
    </row>
    <row r="48" spans="1:17" s="8" customFormat="1" ht="33.75" x14ac:dyDescent="0.5">
      <c r="A48" s="1"/>
      <c r="B48" s="1"/>
      <c r="C48" s="38" t="s">
        <v>33</v>
      </c>
      <c r="D48" s="1"/>
      <c r="H48" s="1"/>
      <c r="J48" s="59">
        <f>J44-J47</f>
        <v>100000</v>
      </c>
      <c r="K48" s="59"/>
      <c r="O48" s="1"/>
      <c r="P48" s="1"/>
      <c r="Q48" s="1"/>
    </row>
    <row r="49" spans="1:17" s="8" customFormat="1" x14ac:dyDescent="0.25">
      <c r="A49" s="1"/>
      <c r="B49" s="1"/>
      <c r="C49" s="1"/>
      <c r="D49" s="1"/>
      <c r="H49" s="1"/>
      <c r="J49" s="9" t="s">
        <v>18</v>
      </c>
      <c r="K49" s="19">
        <f>J48</f>
        <v>100000</v>
      </c>
      <c r="O49" s="1"/>
      <c r="P49" s="1"/>
      <c r="Q49" s="1"/>
    </row>
    <row r="50" spans="1:17" s="8" customFormat="1" x14ac:dyDescent="0.25">
      <c r="A50" s="1"/>
      <c r="B50" s="1"/>
      <c r="C50" s="1"/>
      <c r="D50" s="1"/>
      <c r="H50" s="1"/>
      <c r="J50" s="9"/>
      <c r="K50" s="42">
        <f>(K49-J48)/K49</f>
        <v>0</v>
      </c>
      <c r="O50" s="1"/>
      <c r="P50" s="1"/>
      <c r="Q50" s="1"/>
    </row>
  </sheetData>
  <mergeCells count="5">
    <mergeCell ref="J44:K44"/>
    <mergeCell ref="J45:K45"/>
    <mergeCell ref="J46:K46"/>
    <mergeCell ref="J47:K47"/>
    <mergeCell ref="J48:K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Q50"/>
  <sheetViews>
    <sheetView workbookViewId="0">
      <selection activeCell="D2" sqref="C2:N2"/>
    </sheetView>
  </sheetViews>
  <sheetFormatPr defaultRowHeight="15" x14ac:dyDescent="0.25"/>
  <cols>
    <col min="1" max="1" width="22.5703125" style="1" customWidth="1"/>
    <col min="2" max="2" width="11.42578125" style="1" customWidth="1"/>
    <col min="3" max="4" width="11.5703125" style="1" bestFit="1" customWidth="1"/>
    <col min="5" max="6" width="11.5703125" style="8" bestFit="1" customWidth="1"/>
    <col min="7" max="7" width="10.5703125" style="8" bestFit="1" customWidth="1"/>
    <col min="8" max="8" width="11.42578125" style="1" customWidth="1"/>
    <col min="9" max="9" width="11.85546875" style="8" customWidth="1"/>
    <col min="10" max="10" width="12.5703125" style="9" customWidth="1"/>
    <col min="11" max="11" width="12.5703125" style="10" bestFit="1" customWidth="1"/>
    <col min="12" max="14" width="12.7109375" style="8" bestFit="1" customWidth="1"/>
    <col min="15" max="15" width="9.140625" style="1"/>
    <col min="16" max="17" width="10.5703125" style="1" bestFit="1" customWidth="1"/>
    <col min="18" max="16384" width="9.140625" style="1"/>
  </cols>
  <sheetData>
    <row r="2" spans="1:17" x14ac:dyDescent="0.25">
      <c r="B2" s="2">
        <v>44196</v>
      </c>
      <c r="C2" s="3">
        <v>44227</v>
      </c>
      <c r="D2" s="4">
        <v>44255</v>
      </c>
      <c r="E2" s="5">
        <v>44286</v>
      </c>
      <c r="F2" s="5">
        <v>44316</v>
      </c>
      <c r="G2" s="5">
        <v>44347</v>
      </c>
      <c r="H2" s="5">
        <v>44377</v>
      </c>
      <c r="I2" s="5">
        <v>44408</v>
      </c>
      <c r="J2" s="2">
        <v>44439</v>
      </c>
      <c r="K2" s="6">
        <v>44469</v>
      </c>
      <c r="L2" s="2">
        <v>44500</v>
      </c>
      <c r="M2" s="2">
        <v>44530</v>
      </c>
      <c r="N2" s="2">
        <v>44561</v>
      </c>
    </row>
    <row r="3" spans="1:17" x14ac:dyDescent="0.25">
      <c r="A3" s="7" t="s">
        <v>0</v>
      </c>
      <c r="B3" s="8"/>
    </row>
    <row r="4" spans="1:17" x14ac:dyDescent="0.25">
      <c r="A4" s="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7" x14ac:dyDescent="0.2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2"/>
    </row>
    <row r="6" spans="1:17" x14ac:dyDescent="0.25">
      <c r="A6" s="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3"/>
    </row>
    <row r="7" spans="1:17" x14ac:dyDescent="0.25">
      <c r="A7" s="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4"/>
      <c r="Q7" s="13"/>
    </row>
    <row r="8" spans="1:17" s="8" customFormat="1" x14ac:dyDescent="0.25">
      <c r="A8" s="8" t="s">
        <v>49</v>
      </c>
      <c r="B8" s="15"/>
      <c r="C8" s="11"/>
      <c r="D8" s="11"/>
      <c r="E8" s="11"/>
      <c r="F8" s="11"/>
      <c r="G8" s="11"/>
      <c r="H8" s="11"/>
      <c r="I8" s="11"/>
      <c r="J8" s="11"/>
      <c r="K8" s="15"/>
      <c r="L8" s="15"/>
      <c r="M8" s="15"/>
      <c r="N8" s="15"/>
      <c r="P8" s="16"/>
    </row>
    <row r="9" spans="1:17" x14ac:dyDescent="0.25">
      <c r="A9" s="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  <c r="P9" s="16"/>
    </row>
    <row r="10" spans="1:17" x14ac:dyDescent="0.25">
      <c r="A10" s="1" t="s">
        <v>20</v>
      </c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1"/>
      <c r="M10" s="11"/>
      <c r="N10" s="11"/>
    </row>
    <row r="11" spans="1:17" x14ac:dyDescent="0.25">
      <c r="A11" s="1" t="s">
        <v>21</v>
      </c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1"/>
      <c r="M11" s="11"/>
      <c r="N11" s="11"/>
    </row>
    <row r="12" spans="1:17" x14ac:dyDescent="0.25">
      <c r="A12" s="1" t="s">
        <v>5</v>
      </c>
      <c r="B12" s="11"/>
      <c r="C12" s="11"/>
      <c r="D12" s="11"/>
      <c r="E12" s="11"/>
      <c r="F12" s="11"/>
      <c r="G12" s="11"/>
      <c r="H12" s="11"/>
      <c r="I12" s="11"/>
      <c r="J12" s="15"/>
      <c r="K12" s="15"/>
      <c r="L12" s="11"/>
      <c r="M12" s="11"/>
      <c r="N12" s="11"/>
      <c r="P12" s="14"/>
      <c r="Q12" s="14"/>
    </row>
    <row r="13" spans="1:17" x14ac:dyDescent="0.25">
      <c r="A13" s="1" t="s">
        <v>25</v>
      </c>
      <c r="B13" s="11"/>
      <c r="C13" s="11"/>
      <c r="D13" s="11"/>
      <c r="E13" s="11"/>
      <c r="F13" s="11"/>
      <c r="G13" s="11"/>
      <c r="H13" s="11"/>
      <c r="I13" s="11"/>
      <c r="J13" s="15"/>
      <c r="K13" s="15"/>
      <c r="L13" s="11"/>
      <c r="M13" s="11"/>
      <c r="N13" s="11"/>
      <c r="P13" s="14"/>
      <c r="Q13" s="14"/>
    </row>
    <row r="14" spans="1:17" x14ac:dyDescent="0.25">
      <c r="A14" s="1" t="s">
        <v>26</v>
      </c>
      <c r="B14" s="11"/>
      <c r="C14" s="11"/>
      <c r="D14" s="11"/>
      <c r="E14" s="11"/>
      <c r="F14" s="11"/>
      <c r="G14" s="11"/>
      <c r="H14" s="11"/>
      <c r="I14" s="11"/>
      <c r="J14" s="15"/>
      <c r="K14" s="15"/>
      <c r="L14" s="11"/>
      <c r="M14" s="11"/>
      <c r="N14" s="11"/>
      <c r="P14" s="14"/>
      <c r="Q14" s="14"/>
    </row>
    <row r="15" spans="1:17" x14ac:dyDescent="0.25">
      <c r="A15" s="1" t="s">
        <v>22</v>
      </c>
      <c r="B15" s="11"/>
      <c r="C15" s="11"/>
      <c r="D15" s="11"/>
      <c r="E15" s="11"/>
      <c r="F15" s="11"/>
      <c r="G15" s="11"/>
      <c r="H15" s="11"/>
      <c r="I15" s="11"/>
      <c r="J15" s="15"/>
      <c r="K15" s="15"/>
      <c r="L15" s="11"/>
      <c r="M15" s="11"/>
      <c r="N15" s="11"/>
      <c r="P15" s="14"/>
      <c r="Q15" s="14"/>
    </row>
    <row r="16" spans="1:17" x14ac:dyDescent="0.25">
      <c r="A16" s="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17"/>
    </row>
    <row r="17" spans="1:16" x14ac:dyDescent="0.25">
      <c r="A17" s="1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7"/>
    </row>
    <row r="18" spans="1:16" x14ac:dyDescent="0.25">
      <c r="A18" s="1" t="s">
        <v>7</v>
      </c>
      <c r="B18" s="11"/>
      <c r="C18" s="11"/>
      <c r="D18" s="11"/>
      <c r="E18" s="11"/>
      <c r="F18" s="11"/>
      <c r="G18" s="11"/>
      <c r="H18" s="11"/>
      <c r="I18" s="11"/>
      <c r="J18" s="15"/>
      <c r="K18" s="15"/>
      <c r="L18" s="11"/>
      <c r="M18" s="11"/>
      <c r="N18" s="11"/>
      <c r="P18" s="14"/>
    </row>
    <row r="19" spans="1:16" x14ac:dyDescent="0.25">
      <c r="A19" s="1" t="s">
        <v>24</v>
      </c>
      <c r="B19" s="11"/>
      <c r="C19" s="11"/>
      <c r="D19" s="11"/>
      <c r="E19" s="11"/>
      <c r="F19" s="11"/>
      <c r="G19" s="11"/>
      <c r="H19" s="11"/>
      <c r="I19" s="11"/>
      <c r="J19" s="15"/>
      <c r="K19" s="15"/>
      <c r="L19" s="11"/>
      <c r="M19" s="11"/>
      <c r="N19" s="11"/>
      <c r="P19" s="14"/>
    </row>
    <row r="20" spans="1:16" x14ac:dyDescent="0.25">
      <c r="A20" s="1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5"/>
      <c r="L20" s="11"/>
      <c r="M20" s="11"/>
      <c r="N20" s="11"/>
      <c r="P20" s="14"/>
    </row>
    <row r="21" spans="1:16" s="8" customFormat="1" x14ac:dyDescent="0.25">
      <c r="A21" s="8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5.75" thickBot="1" x14ac:dyDescent="0.3">
      <c r="B22" s="11"/>
      <c r="I22" s="16"/>
      <c r="J22" s="18"/>
      <c r="K22" s="19"/>
      <c r="L22" s="11"/>
      <c r="M22" s="11"/>
      <c r="N22" s="11"/>
      <c r="O22" s="13"/>
    </row>
    <row r="23" spans="1:16" ht="15.75" thickBot="1" x14ac:dyDescent="0.3">
      <c r="A23" s="20" t="s">
        <v>9</v>
      </c>
      <c r="B23" s="21">
        <f t="shared" ref="B23:N23" si="0">SUM(B4:B22)</f>
        <v>0</v>
      </c>
      <c r="C23" s="22">
        <f t="shared" si="0"/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1">
        <f t="shared" si="0"/>
        <v>0</v>
      </c>
      <c r="K23" s="23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4"/>
    </row>
    <row r="24" spans="1:16" x14ac:dyDescent="0.25">
      <c r="A24" s="25" t="s">
        <v>10</v>
      </c>
      <c r="B24" s="26"/>
      <c r="C24" s="27">
        <f>C23-B23</f>
        <v>0</v>
      </c>
      <c r="D24" s="27">
        <f t="shared" ref="D24:I24" si="1">D23-C23</f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6">
        <f>J23-I23</f>
        <v>0</v>
      </c>
      <c r="K24" s="29">
        <f>K23-J23</f>
        <v>0</v>
      </c>
      <c r="L24" s="26">
        <f>L23-K23</f>
        <v>0</v>
      </c>
      <c r="M24" s="26">
        <f>M23-L23</f>
        <v>0</v>
      </c>
      <c r="N24" s="26">
        <f>N23-M23</f>
        <v>0</v>
      </c>
    </row>
    <row r="25" spans="1:16" x14ac:dyDescent="0.25">
      <c r="B25" s="11"/>
      <c r="D25" s="14"/>
      <c r="E25" s="11"/>
      <c r="L25" s="11"/>
      <c r="M25" s="11"/>
      <c r="N25" s="11"/>
    </row>
    <row r="26" spans="1:16" x14ac:dyDescent="0.25">
      <c r="B26" s="11"/>
      <c r="L26" s="11"/>
      <c r="M26" s="11"/>
      <c r="N26" s="11"/>
    </row>
    <row r="27" spans="1:16" x14ac:dyDescent="0.25">
      <c r="A27" s="43" t="s">
        <v>11</v>
      </c>
      <c r="B27" s="11"/>
      <c r="L27" s="11"/>
      <c r="M27" s="11"/>
      <c r="N27" s="11"/>
    </row>
    <row r="28" spans="1:16" x14ac:dyDescent="0.25">
      <c r="A28" s="1" t="s">
        <v>12</v>
      </c>
      <c r="B28" s="11"/>
      <c r="H28" s="16"/>
      <c r="I28" s="16"/>
      <c r="J28" s="15"/>
      <c r="L28" s="11"/>
      <c r="M28" s="11"/>
      <c r="N28" s="11"/>
    </row>
    <row r="29" spans="1:16" x14ac:dyDescent="0.25">
      <c r="A29" s="1" t="s">
        <v>28</v>
      </c>
      <c r="B29" s="11"/>
      <c r="C29" s="11"/>
      <c r="D29" s="11"/>
      <c r="E29" s="11"/>
      <c r="F29" s="11"/>
      <c r="G29" s="11"/>
      <c r="H29" s="16"/>
      <c r="J29" s="15"/>
      <c r="K29" s="9"/>
      <c r="L29" s="11"/>
      <c r="M29" s="11"/>
      <c r="N29" s="11"/>
    </row>
    <row r="30" spans="1:16" x14ac:dyDescent="0.25">
      <c r="A30" s="1" t="s">
        <v>27</v>
      </c>
      <c r="B30" s="11"/>
      <c r="C30" s="11"/>
      <c r="D30" s="11"/>
      <c r="E30" s="11"/>
      <c r="F30" s="11"/>
      <c r="G30" s="11"/>
      <c r="H30" s="16"/>
      <c r="J30" s="15"/>
      <c r="K30" s="9"/>
      <c r="L30" s="11"/>
      <c r="M30" s="11"/>
      <c r="N30" s="11"/>
    </row>
    <row r="31" spans="1:16" x14ac:dyDescent="0.25">
      <c r="A31" s="1" t="s">
        <v>29</v>
      </c>
      <c r="B31" s="11"/>
      <c r="C31" s="11"/>
      <c r="D31" s="11"/>
      <c r="E31" s="11"/>
      <c r="F31" s="11"/>
      <c r="G31" s="11"/>
      <c r="H31" s="16"/>
      <c r="I31" s="11"/>
      <c r="J31" s="15"/>
      <c r="K31" s="9"/>
      <c r="L31" s="11"/>
      <c r="M31" s="11"/>
      <c r="N31" s="11"/>
    </row>
    <row r="32" spans="1:16" x14ac:dyDescent="0.25">
      <c r="A32" s="1" t="s">
        <v>13</v>
      </c>
      <c r="B32" s="11"/>
      <c r="C32" s="11"/>
      <c r="D32" s="11"/>
      <c r="E32" s="11"/>
      <c r="F32" s="11"/>
      <c r="G32" s="11"/>
      <c r="H32" s="16"/>
      <c r="J32" s="15"/>
      <c r="K32" s="9"/>
      <c r="L32" s="11"/>
      <c r="M32" s="11"/>
      <c r="N32" s="11"/>
    </row>
    <row r="33" spans="1:17" x14ac:dyDescent="0.25">
      <c r="A33" s="1" t="s">
        <v>14</v>
      </c>
      <c r="B33" s="11"/>
      <c r="C33" s="11"/>
      <c r="D33" s="11"/>
      <c r="E33" s="11"/>
      <c r="F33" s="16"/>
      <c r="G33" s="16"/>
      <c r="H33" s="16"/>
      <c r="J33" s="15"/>
      <c r="K33" s="9"/>
      <c r="L33" s="11"/>
      <c r="M33" s="11"/>
      <c r="N33" s="11"/>
    </row>
    <row r="34" spans="1:17" ht="15.75" thickBot="1" x14ac:dyDescent="0.3">
      <c r="B34" s="11"/>
      <c r="J34" s="15"/>
      <c r="L34" s="11"/>
      <c r="M34" s="11"/>
      <c r="N34" s="11"/>
    </row>
    <row r="35" spans="1:17" ht="15.75" thickBot="1" x14ac:dyDescent="0.3">
      <c r="A35" s="20" t="s">
        <v>15</v>
      </c>
      <c r="B35" s="30">
        <f t="shared" ref="B35:G35" si="2">SUM(B29:B34)</f>
        <v>0</v>
      </c>
      <c r="C35" s="31">
        <f t="shared" si="2"/>
        <v>0</v>
      </c>
      <c r="D35" s="31">
        <f t="shared" si="2"/>
        <v>0</v>
      </c>
      <c r="E35" s="32">
        <f t="shared" si="2"/>
        <v>0</v>
      </c>
      <c r="F35" s="32">
        <f t="shared" si="2"/>
        <v>0</v>
      </c>
      <c r="G35" s="32">
        <f t="shared" si="2"/>
        <v>0</v>
      </c>
      <c r="H35" s="32">
        <f>SUM(H28:H34)</f>
        <v>0</v>
      </c>
      <c r="I35" s="32">
        <f t="shared" ref="I35:N35" si="3">SUM(I28:I34)</f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7" x14ac:dyDescent="0.25">
      <c r="A36" s="25" t="s">
        <v>10</v>
      </c>
      <c r="B36" s="18"/>
      <c r="C36" s="13">
        <f>C35-B35</f>
        <v>0</v>
      </c>
      <c r="D36" s="13">
        <f t="shared" ref="D36:I36" si="4">D35-C35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8">
        <f>J35-I35</f>
        <v>0</v>
      </c>
      <c r="K36" s="19">
        <f>K35-J35</f>
        <v>0</v>
      </c>
      <c r="L36" s="18">
        <f>L35-K35</f>
        <v>0</v>
      </c>
      <c r="M36" s="18">
        <f>M35-L35</f>
        <v>0</v>
      </c>
      <c r="N36" s="18">
        <f>N35-M35</f>
        <v>0</v>
      </c>
    </row>
    <row r="37" spans="1:17" x14ac:dyDescent="0.25">
      <c r="A37" s="25"/>
      <c r="B37" s="11"/>
      <c r="D37" s="14"/>
      <c r="E37" s="11"/>
      <c r="L37" s="11"/>
      <c r="M37" s="11"/>
      <c r="N37" s="11"/>
    </row>
    <row r="38" spans="1:17" ht="15.75" thickBot="1" x14ac:dyDescent="0.3">
      <c r="B38" s="11"/>
      <c r="L38" s="11"/>
      <c r="M38" s="11"/>
      <c r="N38" s="11"/>
    </row>
    <row r="39" spans="1:17" ht="15.75" thickBot="1" x14ac:dyDescent="0.3">
      <c r="A39" s="20" t="s">
        <v>16</v>
      </c>
      <c r="B39" s="30">
        <f t="shared" ref="B39:N39" si="5">B23-B35</f>
        <v>0</v>
      </c>
      <c r="C39" s="31">
        <f t="shared" si="5"/>
        <v>0</v>
      </c>
      <c r="D39" s="31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0">
        <f>J23-J35</f>
        <v>0</v>
      </c>
      <c r="K39" s="33">
        <f t="shared" si="5"/>
        <v>0</v>
      </c>
      <c r="L39" s="30">
        <f t="shared" si="5"/>
        <v>0</v>
      </c>
      <c r="M39" s="30">
        <f>M23-M35</f>
        <v>0</v>
      </c>
      <c r="N39" s="30">
        <f t="shared" si="5"/>
        <v>0</v>
      </c>
      <c r="O39" s="13"/>
    </row>
    <row r="40" spans="1:17" x14ac:dyDescent="0.25">
      <c r="A40" s="25" t="s">
        <v>10</v>
      </c>
      <c r="B40" s="34"/>
      <c r="C40" s="35">
        <f>C39-B39</f>
        <v>0</v>
      </c>
      <c r="D40" s="35">
        <f t="shared" ref="D40:I40" si="6">D39-C39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4">
        <f>J39-I39</f>
        <v>0</v>
      </c>
      <c r="K40" s="37">
        <f>K39-J39</f>
        <v>0</v>
      </c>
      <c r="L40" s="34">
        <f>L39-K39</f>
        <v>0</v>
      </c>
      <c r="M40" s="34">
        <f>M39-L39</f>
        <v>0</v>
      </c>
      <c r="N40" s="34">
        <f>N39-M39</f>
        <v>0</v>
      </c>
    </row>
    <row r="41" spans="1:17" x14ac:dyDescent="0.25">
      <c r="B41" s="16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7" x14ac:dyDescent="0.25">
      <c r="F42" s="11"/>
    </row>
    <row r="44" spans="1:17" ht="33.75" x14ac:dyDescent="0.5">
      <c r="C44" s="38" t="s">
        <v>30</v>
      </c>
      <c r="J44" s="57">
        <v>100000</v>
      </c>
      <c r="K44" s="57"/>
      <c r="L44" s="16">
        <f>J44/12</f>
        <v>8333.3333333333339</v>
      </c>
      <c r="N44" s="16"/>
    </row>
    <row r="45" spans="1:17" ht="33.75" x14ac:dyDescent="0.5">
      <c r="C45" s="38" t="s">
        <v>17</v>
      </c>
      <c r="J45" s="58">
        <f>I39-B39</f>
        <v>0</v>
      </c>
      <c r="K45" s="58"/>
      <c r="L45" s="39">
        <f>J45/J44</f>
        <v>0</v>
      </c>
    </row>
    <row r="46" spans="1:17" ht="33.75" x14ac:dyDescent="0.5">
      <c r="C46" s="38" t="s">
        <v>31</v>
      </c>
      <c r="J46" s="59">
        <f>J44-J45</f>
        <v>100000</v>
      </c>
      <c r="K46" s="59"/>
      <c r="L46" s="40">
        <f>J46/8</f>
        <v>12500</v>
      </c>
      <c r="M46" s="41"/>
    </row>
    <row r="47" spans="1:17" s="8" customFormat="1" ht="33.75" x14ac:dyDescent="0.5">
      <c r="A47" s="1"/>
      <c r="B47" s="1"/>
      <c r="C47" s="38" t="s">
        <v>32</v>
      </c>
      <c r="D47" s="1"/>
      <c r="H47" s="1"/>
      <c r="J47" s="57">
        <f>N39-B39</f>
        <v>0</v>
      </c>
      <c r="K47" s="57"/>
      <c r="L47" s="39">
        <f>J47/J44</f>
        <v>0</v>
      </c>
      <c r="O47" s="1"/>
      <c r="P47" s="1"/>
      <c r="Q47" s="1"/>
    </row>
    <row r="48" spans="1:17" s="8" customFormat="1" ht="33.75" x14ac:dyDescent="0.5">
      <c r="A48" s="1"/>
      <c r="B48" s="1"/>
      <c r="C48" s="38" t="s">
        <v>33</v>
      </c>
      <c r="D48" s="1"/>
      <c r="H48" s="1"/>
      <c r="J48" s="59">
        <f>J44-J47</f>
        <v>100000</v>
      </c>
      <c r="K48" s="59"/>
      <c r="O48" s="1"/>
      <c r="P48" s="1"/>
      <c r="Q48" s="1"/>
    </row>
    <row r="49" spans="1:17" s="8" customFormat="1" x14ac:dyDescent="0.25">
      <c r="A49" s="1"/>
      <c r="B49" s="1"/>
      <c r="C49" s="1"/>
      <c r="D49" s="1"/>
      <c r="H49" s="1"/>
      <c r="J49" s="9" t="s">
        <v>18</v>
      </c>
      <c r="K49" s="19">
        <f>J48</f>
        <v>100000</v>
      </c>
      <c r="O49" s="1"/>
      <c r="P49" s="1"/>
      <c r="Q49" s="1"/>
    </row>
    <row r="50" spans="1:17" s="8" customFormat="1" x14ac:dyDescent="0.25">
      <c r="A50" s="1"/>
      <c r="B50" s="1"/>
      <c r="C50" s="1"/>
      <c r="D50" s="1"/>
      <c r="H50" s="1"/>
      <c r="J50" s="9"/>
      <c r="K50" s="42">
        <f>(K49-J48)/K49</f>
        <v>0</v>
      </c>
      <c r="O50" s="1"/>
      <c r="P50" s="1"/>
      <c r="Q50" s="1"/>
    </row>
  </sheetData>
  <mergeCells count="5">
    <mergeCell ref="J44:K44"/>
    <mergeCell ref="J45:K45"/>
    <mergeCell ref="J46:K46"/>
    <mergeCell ref="J47:K47"/>
    <mergeCell ref="J48:K4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Q50"/>
  <sheetViews>
    <sheetView workbookViewId="0">
      <selection activeCell="D16" sqref="D16"/>
    </sheetView>
  </sheetViews>
  <sheetFormatPr defaultRowHeight="15" x14ac:dyDescent="0.25"/>
  <cols>
    <col min="1" max="1" width="22.5703125" style="1" customWidth="1"/>
    <col min="2" max="2" width="11.42578125" style="1" customWidth="1"/>
    <col min="3" max="4" width="11.5703125" style="1" bestFit="1" customWidth="1"/>
    <col min="5" max="6" width="11.5703125" style="8" bestFit="1" customWidth="1"/>
    <col min="7" max="7" width="10.5703125" style="8" bestFit="1" customWidth="1"/>
    <col min="8" max="8" width="11.42578125" style="1" customWidth="1"/>
    <col min="9" max="9" width="11.85546875" style="8" customWidth="1"/>
    <col min="10" max="10" width="12.5703125" style="9" customWidth="1"/>
    <col min="11" max="11" width="12.5703125" style="10" bestFit="1" customWidth="1"/>
    <col min="12" max="14" width="12.7109375" style="8" bestFit="1" customWidth="1"/>
    <col min="15" max="15" width="9.140625" style="1"/>
    <col min="16" max="17" width="10.5703125" style="1" bestFit="1" customWidth="1"/>
    <col min="18" max="16384" width="9.140625" style="1"/>
  </cols>
  <sheetData>
    <row r="2" spans="1:17" x14ac:dyDescent="0.25">
      <c r="B2" s="2">
        <v>44561</v>
      </c>
      <c r="C2" s="3">
        <v>44592</v>
      </c>
      <c r="D2" s="4">
        <v>44620</v>
      </c>
      <c r="E2" s="5">
        <v>44651</v>
      </c>
      <c r="F2" s="5">
        <v>44681</v>
      </c>
      <c r="G2" s="5">
        <v>44712</v>
      </c>
      <c r="H2" s="5">
        <v>44742</v>
      </c>
      <c r="I2" s="5">
        <v>44773</v>
      </c>
      <c r="J2" s="2">
        <v>44804</v>
      </c>
      <c r="K2" s="6">
        <v>44834</v>
      </c>
      <c r="L2" s="2">
        <v>44865</v>
      </c>
      <c r="M2" s="2">
        <v>44895</v>
      </c>
      <c r="N2" s="2">
        <v>44926</v>
      </c>
    </row>
    <row r="3" spans="1:17" x14ac:dyDescent="0.25">
      <c r="A3" s="7" t="s">
        <v>0</v>
      </c>
      <c r="B3" s="8"/>
    </row>
    <row r="4" spans="1:17" x14ac:dyDescent="0.25">
      <c r="A4" s="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</row>
    <row r="5" spans="1:17" x14ac:dyDescent="0.2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2"/>
    </row>
    <row r="6" spans="1:17" x14ac:dyDescent="0.25">
      <c r="A6" s="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3"/>
    </row>
    <row r="7" spans="1:17" x14ac:dyDescent="0.25">
      <c r="A7" s="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14"/>
      <c r="Q7" s="13"/>
    </row>
    <row r="8" spans="1:17" s="8" customFormat="1" x14ac:dyDescent="0.25">
      <c r="A8" s="8" t="s">
        <v>49</v>
      </c>
      <c r="B8" s="15"/>
      <c r="C8" s="11"/>
      <c r="D8" s="11"/>
      <c r="E8" s="11"/>
      <c r="F8" s="11"/>
      <c r="G8" s="11"/>
      <c r="H8" s="11"/>
      <c r="I8" s="11"/>
      <c r="J8" s="11"/>
      <c r="K8" s="15"/>
      <c r="L8" s="15"/>
      <c r="M8" s="15"/>
      <c r="N8" s="15"/>
      <c r="P8" s="16"/>
    </row>
    <row r="9" spans="1:17" x14ac:dyDescent="0.25">
      <c r="A9" s="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8"/>
      <c r="P9" s="16"/>
    </row>
    <row r="10" spans="1:17" x14ac:dyDescent="0.25">
      <c r="A10" s="1" t="s">
        <v>20</v>
      </c>
      <c r="B10" s="11"/>
      <c r="C10" s="11"/>
      <c r="D10" s="11"/>
      <c r="E10" s="11"/>
      <c r="F10" s="11"/>
      <c r="G10" s="11"/>
      <c r="H10" s="11"/>
      <c r="I10" s="11"/>
      <c r="J10" s="15"/>
      <c r="K10" s="15"/>
      <c r="L10" s="11"/>
      <c r="M10" s="11"/>
      <c r="N10" s="11"/>
    </row>
    <row r="11" spans="1:17" x14ac:dyDescent="0.25">
      <c r="A11" s="1" t="s">
        <v>21</v>
      </c>
      <c r="B11" s="11"/>
      <c r="C11" s="11"/>
      <c r="D11" s="11"/>
      <c r="E11" s="11"/>
      <c r="F11" s="11"/>
      <c r="G11" s="11"/>
      <c r="H11" s="11"/>
      <c r="I11" s="11"/>
      <c r="J11" s="15"/>
      <c r="K11" s="15"/>
      <c r="L11" s="11"/>
      <c r="M11" s="11"/>
      <c r="N11" s="11"/>
    </row>
    <row r="12" spans="1:17" x14ac:dyDescent="0.25">
      <c r="A12" s="1" t="s">
        <v>5</v>
      </c>
      <c r="B12" s="11"/>
      <c r="C12" s="11"/>
      <c r="D12" s="11"/>
      <c r="E12" s="11"/>
      <c r="F12" s="11"/>
      <c r="G12" s="11"/>
      <c r="H12" s="11"/>
      <c r="I12" s="11"/>
      <c r="J12" s="15"/>
      <c r="K12" s="15"/>
      <c r="L12" s="11"/>
      <c r="M12" s="11"/>
      <c r="N12" s="11"/>
      <c r="P12" s="14"/>
      <c r="Q12" s="14"/>
    </row>
    <row r="13" spans="1:17" x14ac:dyDescent="0.25">
      <c r="A13" s="1" t="s">
        <v>25</v>
      </c>
      <c r="B13" s="11"/>
      <c r="C13" s="11"/>
      <c r="D13" s="11"/>
      <c r="E13" s="11"/>
      <c r="F13" s="11"/>
      <c r="G13" s="11"/>
      <c r="H13" s="11"/>
      <c r="I13" s="11"/>
      <c r="J13" s="15"/>
      <c r="K13" s="15"/>
      <c r="L13" s="11"/>
      <c r="M13" s="11"/>
      <c r="N13" s="11"/>
      <c r="P13" s="14"/>
      <c r="Q13" s="14"/>
    </row>
    <row r="14" spans="1:17" x14ac:dyDescent="0.25">
      <c r="A14" s="1" t="s">
        <v>26</v>
      </c>
      <c r="B14" s="11"/>
      <c r="C14" s="11"/>
      <c r="D14" s="11"/>
      <c r="E14" s="11"/>
      <c r="F14" s="11"/>
      <c r="G14" s="11"/>
      <c r="H14" s="11"/>
      <c r="I14" s="11"/>
      <c r="J14" s="15"/>
      <c r="K14" s="15"/>
      <c r="L14" s="11"/>
      <c r="M14" s="11"/>
      <c r="N14" s="11"/>
      <c r="P14" s="14"/>
      <c r="Q14" s="14"/>
    </row>
    <row r="15" spans="1:17" x14ac:dyDescent="0.25">
      <c r="A15" s="1" t="s">
        <v>22</v>
      </c>
      <c r="B15" s="11"/>
      <c r="C15" s="11"/>
      <c r="D15" s="11"/>
      <c r="E15" s="11"/>
      <c r="F15" s="11"/>
      <c r="G15" s="11"/>
      <c r="H15" s="11"/>
      <c r="I15" s="11"/>
      <c r="J15" s="15"/>
      <c r="K15" s="15"/>
      <c r="L15" s="11"/>
      <c r="M15" s="11"/>
      <c r="N15" s="11"/>
      <c r="P15" s="14"/>
      <c r="Q15" s="14"/>
    </row>
    <row r="16" spans="1:17" x14ac:dyDescent="0.25">
      <c r="A16" s="1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17"/>
    </row>
    <row r="17" spans="1:16" x14ac:dyDescent="0.25">
      <c r="A17" s="1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7"/>
    </row>
    <row r="18" spans="1:16" x14ac:dyDescent="0.25">
      <c r="A18" s="1" t="s">
        <v>7</v>
      </c>
      <c r="B18" s="11"/>
      <c r="C18" s="11"/>
      <c r="D18" s="11"/>
      <c r="E18" s="11"/>
      <c r="F18" s="11"/>
      <c r="G18" s="11"/>
      <c r="H18" s="11"/>
      <c r="I18" s="11"/>
      <c r="J18" s="15"/>
      <c r="K18" s="15"/>
      <c r="L18" s="11"/>
      <c r="M18" s="11"/>
      <c r="N18" s="11"/>
      <c r="P18" s="14"/>
    </row>
    <row r="19" spans="1:16" x14ac:dyDescent="0.25">
      <c r="A19" s="1" t="s">
        <v>24</v>
      </c>
      <c r="B19" s="11"/>
      <c r="C19" s="11"/>
      <c r="D19" s="11"/>
      <c r="E19" s="11"/>
      <c r="F19" s="11"/>
      <c r="G19" s="11"/>
      <c r="H19" s="11"/>
      <c r="I19" s="11"/>
      <c r="J19" s="15"/>
      <c r="K19" s="15"/>
      <c r="L19" s="11"/>
      <c r="M19" s="11"/>
      <c r="N19" s="11"/>
      <c r="P19" s="14"/>
    </row>
    <row r="20" spans="1:16" x14ac:dyDescent="0.25">
      <c r="A20" s="1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5"/>
      <c r="L20" s="11"/>
      <c r="M20" s="11"/>
      <c r="N20" s="11"/>
      <c r="P20" s="14"/>
    </row>
    <row r="21" spans="1:16" s="8" customFormat="1" x14ac:dyDescent="0.25">
      <c r="A21" s="8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6" ht="15.75" thickBot="1" x14ac:dyDescent="0.3">
      <c r="B22" s="11"/>
      <c r="I22" s="16"/>
      <c r="J22" s="18"/>
      <c r="K22" s="19"/>
      <c r="L22" s="11"/>
      <c r="M22" s="11"/>
      <c r="N22" s="11"/>
      <c r="O22" s="13"/>
    </row>
    <row r="23" spans="1:16" ht="15.75" thickBot="1" x14ac:dyDescent="0.3">
      <c r="A23" s="20" t="s">
        <v>9</v>
      </c>
      <c r="B23" s="21">
        <f t="shared" ref="B23:N23" si="0">SUM(B4:B22)</f>
        <v>0</v>
      </c>
      <c r="C23" s="22">
        <f t="shared" si="0"/>
        <v>0</v>
      </c>
      <c r="D23" s="22">
        <f t="shared" si="0"/>
        <v>0</v>
      </c>
      <c r="E23" s="22">
        <f t="shared" si="0"/>
        <v>0</v>
      </c>
      <c r="F23" s="22">
        <f t="shared" si="0"/>
        <v>0</v>
      </c>
      <c r="G23" s="22">
        <f t="shared" si="0"/>
        <v>0</v>
      </c>
      <c r="H23" s="22">
        <f t="shared" si="0"/>
        <v>0</v>
      </c>
      <c r="I23" s="22">
        <f t="shared" si="0"/>
        <v>0</v>
      </c>
      <c r="J23" s="21">
        <f t="shared" si="0"/>
        <v>0</v>
      </c>
      <c r="K23" s="23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4"/>
    </row>
    <row r="24" spans="1:16" x14ac:dyDescent="0.25">
      <c r="A24" s="25" t="s">
        <v>10</v>
      </c>
      <c r="B24" s="26"/>
      <c r="C24" s="27">
        <f>C23-B23</f>
        <v>0</v>
      </c>
      <c r="D24" s="27">
        <f t="shared" ref="D24:I24" si="1">D23-C23</f>
        <v>0</v>
      </c>
      <c r="E24" s="28">
        <f t="shared" si="1"/>
        <v>0</v>
      </c>
      <c r="F24" s="28">
        <f t="shared" si="1"/>
        <v>0</v>
      </c>
      <c r="G24" s="28">
        <f t="shared" si="1"/>
        <v>0</v>
      </c>
      <c r="H24" s="28">
        <f t="shared" si="1"/>
        <v>0</v>
      </c>
      <c r="I24" s="28">
        <f t="shared" si="1"/>
        <v>0</v>
      </c>
      <c r="J24" s="26">
        <f>J23-I23</f>
        <v>0</v>
      </c>
      <c r="K24" s="29">
        <f>K23-J23</f>
        <v>0</v>
      </c>
      <c r="L24" s="26">
        <f>L23-K23</f>
        <v>0</v>
      </c>
      <c r="M24" s="26">
        <f>M23-L23</f>
        <v>0</v>
      </c>
      <c r="N24" s="26">
        <f>N23-M23</f>
        <v>0</v>
      </c>
    </row>
    <row r="25" spans="1:16" x14ac:dyDescent="0.25">
      <c r="B25" s="11"/>
      <c r="D25" s="14"/>
      <c r="E25" s="11"/>
      <c r="L25" s="11"/>
      <c r="M25" s="11"/>
      <c r="N25" s="11"/>
    </row>
    <row r="26" spans="1:16" x14ac:dyDescent="0.25">
      <c r="B26" s="11"/>
      <c r="L26" s="11"/>
      <c r="M26" s="11"/>
      <c r="N26" s="11"/>
    </row>
    <row r="27" spans="1:16" x14ac:dyDescent="0.25">
      <c r="A27" s="43" t="s">
        <v>11</v>
      </c>
      <c r="B27" s="11"/>
      <c r="L27" s="11"/>
      <c r="M27" s="11"/>
      <c r="N27" s="11"/>
    </row>
    <row r="28" spans="1:16" x14ac:dyDescent="0.25">
      <c r="A28" s="1" t="s">
        <v>12</v>
      </c>
      <c r="B28" s="11"/>
      <c r="H28" s="16"/>
      <c r="I28" s="16"/>
      <c r="J28" s="15"/>
      <c r="L28" s="11"/>
      <c r="M28" s="11"/>
      <c r="N28" s="11"/>
    </row>
    <row r="29" spans="1:16" x14ac:dyDescent="0.25">
      <c r="A29" s="1" t="s">
        <v>28</v>
      </c>
      <c r="B29" s="11"/>
      <c r="C29" s="11"/>
      <c r="D29" s="11"/>
      <c r="E29" s="11"/>
      <c r="F29" s="11"/>
      <c r="G29" s="11"/>
      <c r="H29" s="16"/>
      <c r="J29" s="15"/>
      <c r="K29" s="9"/>
      <c r="L29" s="11"/>
      <c r="M29" s="11"/>
      <c r="N29" s="11"/>
    </row>
    <row r="30" spans="1:16" x14ac:dyDescent="0.25">
      <c r="A30" s="1" t="s">
        <v>27</v>
      </c>
      <c r="B30" s="11"/>
      <c r="C30" s="11"/>
      <c r="D30" s="11"/>
      <c r="E30" s="11"/>
      <c r="F30" s="11"/>
      <c r="G30" s="11"/>
      <c r="H30" s="16"/>
      <c r="J30" s="15"/>
      <c r="K30" s="9"/>
      <c r="L30" s="11"/>
      <c r="M30" s="11"/>
      <c r="N30" s="11"/>
    </row>
    <row r="31" spans="1:16" x14ac:dyDescent="0.25">
      <c r="A31" s="1" t="s">
        <v>29</v>
      </c>
      <c r="B31" s="11"/>
      <c r="C31" s="11"/>
      <c r="D31" s="11"/>
      <c r="E31" s="11"/>
      <c r="F31" s="11"/>
      <c r="G31" s="11"/>
      <c r="H31" s="16"/>
      <c r="I31" s="11"/>
      <c r="J31" s="15"/>
      <c r="K31" s="9"/>
      <c r="L31" s="11"/>
      <c r="M31" s="11"/>
      <c r="N31" s="11"/>
    </row>
    <row r="32" spans="1:16" x14ac:dyDescent="0.25">
      <c r="A32" s="1" t="s">
        <v>13</v>
      </c>
      <c r="B32" s="11"/>
      <c r="C32" s="11"/>
      <c r="D32" s="11"/>
      <c r="E32" s="11"/>
      <c r="F32" s="11"/>
      <c r="G32" s="11"/>
      <c r="H32" s="16"/>
      <c r="J32" s="15"/>
      <c r="K32" s="9"/>
      <c r="L32" s="11"/>
      <c r="M32" s="11"/>
      <c r="N32" s="11"/>
    </row>
    <row r="33" spans="1:17" x14ac:dyDescent="0.25">
      <c r="A33" s="1" t="s">
        <v>14</v>
      </c>
      <c r="B33" s="11"/>
      <c r="C33" s="11"/>
      <c r="D33" s="11"/>
      <c r="E33" s="11"/>
      <c r="F33" s="16"/>
      <c r="G33" s="16"/>
      <c r="H33" s="16"/>
      <c r="J33" s="15"/>
      <c r="K33" s="9"/>
      <c r="L33" s="11"/>
      <c r="M33" s="11"/>
      <c r="N33" s="11"/>
    </row>
    <row r="34" spans="1:17" ht="15.75" thickBot="1" x14ac:dyDescent="0.3">
      <c r="B34" s="11"/>
      <c r="J34" s="15"/>
      <c r="L34" s="11"/>
      <c r="M34" s="11"/>
      <c r="N34" s="11"/>
    </row>
    <row r="35" spans="1:17" ht="15.75" thickBot="1" x14ac:dyDescent="0.3">
      <c r="A35" s="20" t="s">
        <v>15</v>
      </c>
      <c r="B35" s="30">
        <f t="shared" ref="B35:G35" si="2">SUM(B29:B34)</f>
        <v>0</v>
      </c>
      <c r="C35" s="31">
        <f t="shared" si="2"/>
        <v>0</v>
      </c>
      <c r="D35" s="31">
        <f t="shared" si="2"/>
        <v>0</v>
      </c>
      <c r="E35" s="32">
        <f t="shared" si="2"/>
        <v>0</v>
      </c>
      <c r="F35" s="32">
        <f t="shared" si="2"/>
        <v>0</v>
      </c>
      <c r="G35" s="32">
        <f t="shared" si="2"/>
        <v>0</v>
      </c>
      <c r="H35" s="32">
        <f>SUM(H28:H34)</f>
        <v>0</v>
      </c>
      <c r="I35" s="32">
        <f t="shared" ref="I35:N35" si="3">SUM(I28:I34)</f>
        <v>0</v>
      </c>
      <c r="J35" s="32">
        <f t="shared" si="3"/>
        <v>0</v>
      </c>
      <c r="K35" s="32">
        <f t="shared" si="3"/>
        <v>0</v>
      </c>
      <c r="L35" s="32">
        <f t="shared" si="3"/>
        <v>0</v>
      </c>
      <c r="M35" s="32">
        <f t="shared" si="3"/>
        <v>0</v>
      </c>
      <c r="N35" s="32">
        <f t="shared" si="3"/>
        <v>0</v>
      </c>
    </row>
    <row r="36" spans="1:17" x14ac:dyDescent="0.25">
      <c r="A36" s="25" t="s">
        <v>10</v>
      </c>
      <c r="B36" s="18"/>
      <c r="C36" s="13">
        <f>C35-B35</f>
        <v>0</v>
      </c>
      <c r="D36" s="13">
        <f t="shared" ref="D36:I36" si="4">D35-C35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8">
        <f>J35-I35</f>
        <v>0</v>
      </c>
      <c r="K36" s="19">
        <f>K35-J35</f>
        <v>0</v>
      </c>
      <c r="L36" s="18">
        <f>L35-K35</f>
        <v>0</v>
      </c>
      <c r="M36" s="18">
        <f>M35-L35</f>
        <v>0</v>
      </c>
      <c r="N36" s="18">
        <f>N35-M35</f>
        <v>0</v>
      </c>
    </row>
    <row r="37" spans="1:17" x14ac:dyDescent="0.25">
      <c r="A37" s="25"/>
      <c r="B37" s="11"/>
      <c r="D37" s="14"/>
      <c r="E37" s="11"/>
      <c r="L37" s="11"/>
      <c r="M37" s="11"/>
      <c r="N37" s="11"/>
    </row>
    <row r="38" spans="1:17" ht="15.75" thickBot="1" x14ac:dyDescent="0.3">
      <c r="B38" s="11"/>
      <c r="L38" s="11"/>
      <c r="M38" s="11"/>
      <c r="N38" s="11"/>
    </row>
    <row r="39" spans="1:17" ht="15.75" thickBot="1" x14ac:dyDescent="0.3">
      <c r="A39" s="20" t="s">
        <v>16</v>
      </c>
      <c r="B39" s="30">
        <f t="shared" ref="B39:N39" si="5">B23-B35</f>
        <v>0</v>
      </c>
      <c r="C39" s="31">
        <f t="shared" si="5"/>
        <v>0</v>
      </c>
      <c r="D39" s="31">
        <f t="shared" si="5"/>
        <v>0</v>
      </c>
      <c r="E39" s="32">
        <f t="shared" si="5"/>
        <v>0</v>
      </c>
      <c r="F39" s="32">
        <f t="shared" si="5"/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0">
        <f>J23-J35</f>
        <v>0</v>
      </c>
      <c r="K39" s="33">
        <f t="shared" si="5"/>
        <v>0</v>
      </c>
      <c r="L39" s="30">
        <f t="shared" si="5"/>
        <v>0</v>
      </c>
      <c r="M39" s="30">
        <f>M23-M35</f>
        <v>0</v>
      </c>
      <c r="N39" s="30">
        <f t="shared" si="5"/>
        <v>0</v>
      </c>
      <c r="O39" s="13"/>
    </row>
    <row r="40" spans="1:17" x14ac:dyDescent="0.25">
      <c r="A40" s="25" t="s">
        <v>10</v>
      </c>
      <c r="B40" s="34"/>
      <c r="C40" s="35">
        <f>C39-B39</f>
        <v>0</v>
      </c>
      <c r="D40" s="35">
        <f t="shared" ref="D40:I40" si="6">D39-C39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  <c r="J40" s="34">
        <f>J39-I39</f>
        <v>0</v>
      </c>
      <c r="K40" s="37">
        <f>K39-J39</f>
        <v>0</v>
      </c>
      <c r="L40" s="34">
        <f>L39-K39</f>
        <v>0</v>
      </c>
      <c r="M40" s="34">
        <f>M39-L39</f>
        <v>0</v>
      </c>
      <c r="N40" s="34">
        <f>N39-M39</f>
        <v>0</v>
      </c>
    </row>
    <row r="41" spans="1:17" x14ac:dyDescent="0.25">
      <c r="B41" s="16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7" x14ac:dyDescent="0.25">
      <c r="F42" s="11"/>
    </row>
    <row r="44" spans="1:17" ht="33.75" x14ac:dyDescent="0.5">
      <c r="C44" s="38" t="s">
        <v>30</v>
      </c>
      <c r="J44" s="57">
        <v>100000</v>
      </c>
      <c r="K44" s="57"/>
      <c r="L44" s="16">
        <f>J44/12</f>
        <v>8333.3333333333339</v>
      </c>
      <c r="N44" s="16"/>
    </row>
    <row r="45" spans="1:17" ht="33.75" x14ac:dyDescent="0.5">
      <c r="C45" s="38" t="s">
        <v>17</v>
      </c>
      <c r="J45" s="58">
        <f>I39-B39</f>
        <v>0</v>
      </c>
      <c r="K45" s="58"/>
      <c r="L45" s="39">
        <f>J45/J44</f>
        <v>0</v>
      </c>
    </row>
    <row r="46" spans="1:17" ht="33.75" x14ac:dyDescent="0.5">
      <c r="C46" s="38" t="s">
        <v>31</v>
      </c>
      <c r="J46" s="59">
        <f>J44-J45</f>
        <v>100000</v>
      </c>
      <c r="K46" s="59"/>
      <c r="L46" s="40">
        <f>J46/8</f>
        <v>12500</v>
      </c>
      <c r="M46" s="41"/>
    </row>
    <row r="47" spans="1:17" s="8" customFormat="1" ht="33.75" x14ac:dyDescent="0.5">
      <c r="A47" s="1"/>
      <c r="B47" s="1"/>
      <c r="C47" s="38" t="s">
        <v>32</v>
      </c>
      <c r="D47" s="1"/>
      <c r="H47" s="1"/>
      <c r="J47" s="57">
        <f>N39-B39</f>
        <v>0</v>
      </c>
      <c r="K47" s="57"/>
      <c r="L47" s="39">
        <f>J47/J44</f>
        <v>0</v>
      </c>
      <c r="O47" s="1"/>
      <c r="P47" s="1"/>
      <c r="Q47" s="1"/>
    </row>
    <row r="48" spans="1:17" s="8" customFormat="1" ht="33.75" x14ac:dyDescent="0.5">
      <c r="A48" s="1"/>
      <c r="B48" s="1"/>
      <c r="C48" s="38" t="s">
        <v>33</v>
      </c>
      <c r="D48" s="1"/>
      <c r="H48" s="1"/>
      <c r="J48" s="59">
        <f>J44-J47</f>
        <v>100000</v>
      </c>
      <c r="K48" s="59"/>
      <c r="O48" s="1"/>
      <c r="P48" s="1"/>
      <c r="Q48" s="1"/>
    </row>
    <row r="49" spans="1:17" s="8" customFormat="1" x14ac:dyDescent="0.25">
      <c r="A49" s="1"/>
      <c r="B49" s="1"/>
      <c r="C49" s="1"/>
      <c r="D49" s="1"/>
      <c r="H49" s="1"/>
      <c r="J49" s="9" t="s">
        <v>18</v>
      </c>
      <c r="K49" s="19">
        <f>J48</f>
        <v>100000</v>
      </c>
      <c r="O49" s="1"/>
      <c r="P49" s="1"/>
      <c r="Q49" s="1"/>
    </row>
    <row r="50" spans="1:17" s="8" customFormat="1" x14ac:dyDescent="0.25">
      <c r="A50" s="1"/>
      <c r="B50" s="1"/>
      <c r="C50" s="1"/>
      <c r="D50" s="1"/>
      <c r="H50" s="1"/>
      <c r="J50" s="9"/>
      <c r="K50" s="42">
        <f>(K49-J48)/K49</f>
        <v>0</v>
      </c>
      <c r="O50" s="1"/>
      <c r="P50" s="1"/>
      <c r="Q50" s="1"/>
    </row>
  </sheetData>
  <mergeCells count="5">
    <mergeCell ref="J44:K44"/>
    <mergeCell ref="J45:K45"/>
    <mergeCell ref="J46:K46"/>
    <mergeCell ref="J47:K47"/>
    <mergeCell ref="J48:K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5yplan</vt:lpstr>
      <vt:lpstr>Activ net 2017</vt:lpstr>
      <vt:lpstr>Activ net 2018</vt:lpstr>
      <vt:lpstr>Activ net 2019</vt:lpstr>
      <vt:lpstr>Activ net 2020</vt:lpstr>
      <vt:lpstr>Activ net 2021</vt:lpstr>
      <vt:lpstr>Activ net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2017-11-17T18:44:01Z</dcterms:modified>
</cp:coreProperties>
</file>